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5総務部\0052企画課\00521市民協働推進係\06　佐藤\統計\統計小諸\2013(H25)\草案\HP用\"/>
    </mc:Choice>
  </mc:AlternateContent>
  <bookViews>
    <workbookView xWindow="360" yWindow="45" windowWidth="28035" windowHeight="12105"/>
  </bookViews>
  <sheets>
    <sheet name="表名" sheetId="8" r:id="rId1"/>
    <sheet name="125" sheetId="1" r:id="rId2"/>
    <sheet name="126" sheetId="9" r:id="rId3"/>
    <sheet name="127" sheetId="2" r:id="rId4"/>
    <sheet name="128" sheetId="3" r:id="rId5"/>
    <sheet name="129" sheetId="4" r:id="rId6"/>
    <sheet name="130" sheetId="5" r:id="rId7"/>
    <sheet name="131" sheetId="6" r:id="rId8"/>
    <sheet name="132" sheetId="7" r:id="rId9"/>
    <sheet name="133" sheetId="10" r:id="rId10"/>
  </sheets>
  <definedNames>
    <definedName name="_xlnm.Print_Area" localSheetId="1">'125'!$A$2:$L$21</definedName>
    <definedName name="_xlnm.Print_Area" localSheetId="3">'127'!$A$2:$K$48</definedName>
    <definedName name="_xlnm.Print_Area" localSheetId="4">'128'!$A$2:$K$53</definedName>
    <definedName name="_xlnm.Print_Area" localSheetId="5">'129'!$A$2:$G$54</definedName>
    <definedName name="_xlnm.Print_Area" localSheetId="6">'130'!$A$2:$H$43</definedName>
    <definedName name="_xlnm.Print_Area" localSheetId="7">'131'!$A$2:$G$39</definedName>
    <definedName name="_xlnm.Print_Area" localSheetId="8">'132'!$A$2:$K$33</definedName>
  </definedNames>
  <calcPr calcId="152511"/>
</workbook>
</file>

<file path=xl/calcChain.xml><?xml version="1.0" encoding="utf-8"?>
<calcChain xmlns="http://schemas.openxmlformats.org/spreadsheetml/2006/main">
  <c r="B16" i="7" l="1"/>
  <c r="D16" i="7"/>
  <c r="F16" i="7"/>
  <c r="H16" i="7"/>
  <c r="G5" i="6"/>
  <c r="G22" i="6"/>
  <c r="G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G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E18" i="4"/>
  <c r="F18" i="4"/>
  <c r="G18" i="4" s="1"/>
  <c r="B35" i="4"/>
  <c r="C35" i="4"/>
  <c r="D35" i="4"/>
  <c r="E35" i="4"/>
  <c r="F35" i="4"/>
  <c r="B52" i="4"/>
  <c r="C52" i="4"/>
  <c r="D52" i="4" s="1"/>
  <c r="E52" i="4"/>
  <c r="F52" i="4"/>
  <c r="G52" i="4" s="1"/>
  <c r="H29" i="5" l="1"/>
  <c r="G35" i="4"/>
  <c r="H6" i="5"/>
  <c r="C18" i="4"/>
  <c r="B18" i="4"/>
  <c r="D18" i="4" l="1"/>
</calcChain>
</file>

<file path=xl/sharedStrings.xml><?xml version="1.0" encoding="utf-8"?>
<sst xmlns="http://schemas.openxmlformats.org/spreadsheetml/2006/main" count="746" uniqueCount="332">
  <si>
    <t>資料：議会事務局</t>
    <phoneticPr fontId="6"/>
  </si>
  <si>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</si>
  <si>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</si>
  <si>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</si>
  <si>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</si>
  <si>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</si>
  <si>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</si>
  <si>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</si>
  <si>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</si>
  <si>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</si>
  <si>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福祉環境委員会</t>
    <phoneticPr fontId="6"/>
  </si>
  <si>
    <t>総務文教委員会</t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</si>
  <si>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</si>
  <si>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</si>
  <si>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</si>
  <si>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</si>
  <si>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</si>
  <si>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平成11年</t>
    <rPh sb="0" eb="2">
      <t>ヘイセイ</t>
    </rPh>
    <rPh sb="4" eb="5">
      <t>ネン</t>
    </rPh>
    <phoneticPr fontId="6"/>
  </si>
  <si>
    <t>経済委員会</t>
    <phoneticPr fontId="6"/>
  </si>
  <si>
    <t>建設委員会</t>
    <phoneticPr fontId="6"/>
  </si>
  <si>
    <t>開催
日数</t>
    <rPh sb="3" eb="5">
      <t>ニッスウ</t>
    </rPh>
    <phoneticPr fontId="6"/>
  </si>
  <si>
    <t>委員
会数</t>
    <phoneticPr fontId="6"/>
  </si>
  <si>
    <t>開催
日数</t>
    <phoneticPr fontId="6"/>
  </si>
  <si>
    <t>委員数
（人）</t>
    <rPh sb="5" eb="6">
      <t>ニン</t>
    </rPh>
    <phoneticPr fontId="6"/>
  </si>
  <si>
    <t>特別委員会</t>
    <phoneticPr fontId="6"/>
  </si>
  <si>
    <t>常　　　任　　　委　　　員　　　会</t>
    <phoneticPr fontId="6"/>
  </si>
  <si>
    <t>年　次</t>
    <rPh sb="0" eb="1">
      <t>ネン</t>
    </rPh>
    <rPh sb="2" eb="3">
      <t>ツギ</t>
    </rPh>
    <phoneticPr fontId="6"/>
  </si>
  <si>
    <t>126　市議会委員会の状況</t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</si>
  <si>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</si>
  <si>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-</t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</si>
  <si>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</si>
  <si>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</si>
  <si>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</si>
  <si>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法定数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</si>
  <si>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</si>
  <si>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議決件数
(件)</t>
    <phoneticPr fontId="6"/>
  </si>
  <si>
    <t>議会招集回数
(定例・臨時)
(回)</t>
    <phoneticPr fontId="6"/>
  </si>
  <si>
    <t>議　　員　　数</t>
    <phoneticPr fontId="6"/>
  </si>
  <si>
    <t>125　市議会本会議の開会及び提案件数等の状況</t>
    <phoneticPr fontId="6"/>
  </si>
  <si>
    <t>資料：選挙管理委員会</t>
  </si>
  <si>
    <t>25. 7.21</t>
    <phoneticPr fontId="3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</si>
  <si>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</si>
  <si>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</si>
  <si>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24.12.16</t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</si>
  <si>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</si>
  <si>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</si>
  <si>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24. 4.15</t>
    <phoneticPr fontId="3"/>
  </si>
  <si>
    <t>小諸市長選挙</t>
    <rPh sb="0" eb="2">
      <t>コモロ</t>
    </rPh>
    <rPh sb="2" eb="4">
      <t>シチョウ</t>
    </rPh>
    <rPh sb="4" eb="6">
      <t>センキョ</t>
    </rPh>
    <phoneticPr fontId="3"/>
  </si>
  <si>
    <t>-</t>
    <phoneticPr fontId="6"/>
  </si>
  <si>
    <t>23. 7. 3</t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</si>
  <si>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</si>
  <si>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23. 4.10</t>
    <phoneticPr fontId="3"/>
  </si>
  <si>
    <t>県議会議員</t>
    <rPh sb="0" eb="3">
      <t>ケンギカイ</t>
    </rPh>
    <rPh sb="3" eb="5">
      <t>ギイン</t>
    </rPh>
    <phoneticPr fontId="6"/>
  </si>
  <si>
    <t>23. 1.23</t>
    <phoneticPr fontId="3"/>
  </si>
  <si>
    <t>市議会議員</t>
    <rPh sb="0" eb="1">
      <t>シ</t>
    </rPh>
    <rPh sb="1" eb="3">
      <t>ギカイ</t>
    </rPh>
    <rPh sb="3" eb="5">
      <t>ギイン</t>
    </rPh>
    <phoneticPr fontId="6"/>
  </si>
  <si>
    <t>22. 8. 8</t>
    <phoneticPr fontId="3"/>
  </si>
  <si>
    <t>長野県知事</t>
    <rPh sb="0" eb="2">
      <t>ナガノ</t>
    </rPh>
    <rPh sb="2" eb="5">
      <t>ケンチジ</t>
    </rPh>
    <phoneticPr fontId="6"/>
  </si>
  <si>
    <t>22. 7.11</t>
    <phoneticPr fontId="3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</si>
  <si>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</si>
  <si>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</si>
  <si>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21. 8.30</t>
    <phoneticPr fontId="3"/>
  </si>
  <si>
    <t>-</t>
    <phoneticPr fontId="6"/>
  </si>
  <si>
    <t>20. 7. 6</t>
    <phoneticPr fontId="3"/>
  </si>
  <si>
    <t>20. 4.13</t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</si>
  <si>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</si>
  <si>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19. 7.29</t>
    <phoneticPr fontId="3"/>
  </si>
  <si>
    <t>19. 4. 8</t>
    <phoneticPr fontId="3"/>
  </si>
  <si>
    <t>19. 1.21</t>
    <phoneticPr fontId="6"/>
  </si>
  <si>
    <t>18. 8. 6</t>
    <phoneticPr fontId="6"/>
  </si>
  <si>
    <t>17. 9.11</t>
    <phoneticPr fontId="6"/>
  </si>
  <si>
    <t>17. 7.10</t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</si>
  <si>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</si>
  <si>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16. 7.11</t>
    <phoneticPr fontId="6"/>
  </si>
  <si>
    <t>16. 4.11</t>
    <phoneticPr fontId="6"/>
  </si>
  <si>
    <t>小諸市長</t>
    <rPh sb="0" eb="4">
      <t>コモロシチョウ</t>
    </rPh>
    <phoneticPr fontId="6"/>
  </si>
  <si>
    <t>15.11. 9</t>
    <phoneticPr fontId="6"/>
  </si>
  <si>
    <t>15. 4.13</t>
    <phoneticPr fontId="6"/>
  </si>
  <si>
    <t>15. 1.26</t>
    <phoneticPr fontId="6"/>
  </si>
  <si>
    <t>14. 9. 1</t>
    <phoneticPr fontId="6"/>
  </si>
  <si>
    <t>14. 7. 7</t>
    <phoneticPr fontId="6"/>
  </si>
  <si>
    <t>13. 7.29</t>
    <phoneticPr fontId="6"/>
  </si>
  <si>
    <t>12.10.15</t>
    <phoneticPr fontId="6"/>
  </si>
  <si>
    <t>12. 6.25</t>
    <phoneticPr fontId="6"/>
  </si>
  <si>
    <t>12. 4. 9</t>
    <phoneticPr fontId="6"/>
  </si>
  <si>
    <t>11.10.17</t>
    <phoneticPr fontId="6"/>
  </si>
  <si>
    <t>参議院（選挙区）</t>
    <rPh sb="0" eb="3">
      <t>サンギイン</t>
    </rPh>
    <rPh sb="4" eb="7">
      <t>センキョク</t>
    </rPh>
    <phoneticPr fontId="6"/>
  </si>
  <si>
    <t>11. 7. 7</t>
    <phoneticPr fontId="6"/>
  </si>
  <si>
    <t>11. 4.11</t>
    <phoneticPr fontId="6"/>
  </si>
  <si>
    <t>11. 1.24</t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</si>
  <si>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</si>
  <si>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</si>
  <si>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</si>
  <si>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</si>
  <si>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女</t>
    <phoneticPr fontId="6"/>
  </si>
  <si>
    <t>男</t>
    <phoneticPr fontId="6"/>
  </si>
  <si>
    <t>総 数</t>
    <phoneticPr fontId="6"/>
  </si>
  <si>
    <t>投 票 率 (％)</t>
    <phoneticPr fontId="6"/>
  </si>
  <si>
    <t>投 票 者 数 (人)</t>
    <phoneticPr fontId="6"/>
  </si>
  <si>
    <t>当日有権者数 (人)</t>
    <phoneticPr fontId="6"/>
  </si>
  <si>
    <t>執行年月日</t>
    <phoneticPr fontId="6"/>
  </si>
  <si>
    <t>選　挙　名</t>
    <phoneticPr fontId="6"/>
  </si>
  <si>
    <t>　</t>
    <phoneticPr fontId="3"/>
  </si>
  <si>
    <t>127　主要選挙の投票状況</t>
    <phoneticPr fontId="6"/>
  </si>
  <si>
    <t>資料：選挙管理委員会</t>
    <phoneticPr fontId="6"/>
  </si>
  <si>
    <t>-</t>
    <phoneticPr fontId="3"/>
  </si>
  <si>
    <t>25. 7.21</t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</si>
  <si>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</si>
  <si>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25. 7.21</t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</si>
  <si>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</si>
  <si>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</si>
  <si>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</si>
  <si>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</si>
  <si>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</si>
  <si>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</si>
  <si>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</si>
  <si>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</si>
  <si>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</si>
  <si>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</si>
  <si>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</si>
  <si>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</si>
  <si>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</si>
  <si>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</si>
  <si>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24.12.16</t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</si>
  <si>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</si>
  <si>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</si>
  <si>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</si>
  <si>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</si>
  <si>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</si>
  <si>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</si>
  <si>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</si>
  <si>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</si>
  <si>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</si>
  <si>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24. 4.15</t>
    <phoneticPr fontId="3"/>
  </si>
  <si>
    <t>小諸市長</t>
    <phoneticPr fontId="3"/>
  </si>
  <si>
    <t>23. 4.10</t>
    <phoneticPr fontId="3"/>
  </si>
  <si>
    <t>県議会議員</t>
    <phoneticPr fontId="3"/>
  </si>
  <si>
    <t>23. 1.23</t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</si>
  <si>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</si>
  <si>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</si>
  <si>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長野県知事</t>
    <phoneticPr fontId="3"/>
  </si>
  <si>
    <t>‐</t>
    <phoneticPr fontId="3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</si>
  <si>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</si>
  <si>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</si>
  <si>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</si>
  <si>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</si>
  <si>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参議院(比例代表)</t>
    <phoneticPr fontId="3"/>
  </si>
  <si>
    <t>参議院(長野県選出)</t>
    <phoneticPr fontId="3"/>
  </si>
  <si>
    <t>９条ﾈｯﾄ</t>
    <rPh sb="1" eb="2">
      <t>ジョウ</t>
    </rPh>
    <phoneticPr fontId="3"/>
  </si>
  <si>
    <t>維新政党</t>
    <rPh sb="0" eb="2">
      <t>イシン</t>
    </rPh>
    <rPh sb="2" eb="4">
      <t>セイトウ</t>
    </rPh>
    <phoneticPr fontId="3"/>
  </si>
  <si>
    <t>県議会議員</t>
    <phoneticPr fontId="3"/>
  </si>
  <si>
    <t>17. 9.11</t>
    <phoneticPr fontId="3"/>
  </si>
  <si>
    <t>衆議院(比例区)</t>
    <phoneticPr fontId="3"/>
  </si>
  <si>
    <t>衆議院(小選挙区)</t>
    <phoneticPr fontId="3"/>
  </si>
  <si>
    <t>公明党</t>
    <rPh sb="0" eb="3">
      <t>コウメイトウ</t>
    </rPh>
    <phoneticPr fontId="6"/>
  </si>
  <si>
    <t>国民新党</t>
    <rPh sb="0" eb="2">
      <t>コクミン</t>
    </rPh>
    <rPh sb="2" eb="4">
      <t>シントウ</t>
    </rPh>
    <phoneticPr fontId="6"/>
  </si>
  <si>
    <t>社民党</t>
    <rPh sb="0" eb="2">
      <t>シャミン</t>
    </rPh>
    <rPh sb="2" eb="3">
      <t>トウ</t>
    </rPh>
    <phoneticPr fontId="6"/>
  </si>
  <si>
    <t>16. 7.11</t>
    <phoneticPr fontId="3"/>
  </si>
  <si>
    <t>16. 4.11</t>
    <phoneticPr fontId="3"/>
  </si>
  <si>
    <t>小諸市長</t>
  </si>
  <si>
    <t>15.11. 9</t>
    <phoneticPr fontId="3"/>
  </si>
  <si>
    <t>衆議院(比例代表)</t>
    <phoneticPr fontId="3"/>
  </si>
  <si>
    <t>15. 4.13</t>
    <phoneticPr fontId="3"/>
  </si>
  <si>
    <t>県議会議員</t>
  </si>
  <si>
    <t>15. 1.26</t>
    <phoneticPr fontId="3"/>
  </si>
  <si>
    <t>市議会議員</t>
  </si>
  <si>
    <t>14. 9. 1</t>
    <phoneticPr fontId="3"/>
  </si>
  <si>
    <t>長野県知事</t>
  </si>
  <si>
    <t>13. 7.29</t>
    <phoneticPr fontId="3"/>
  </si>
  <si>
    <t>二院ｸﾗﾌﾞ</t>
    <rPh sb="0" eb="1">
      <t>ニ</t>
    </rPh>
    <rPh sb="1" eb="2">
      <t>イン</t>
    </rPh>
    <phoneticPr fontId="6"/>
  </si>
  <si>
    <t>自由党</t>
    <rPh sb="0" eb="3">
      <t>ジユウトウ</t>
    </rPh>
    <phoneticPr fontId="6"/>
  </si>
  <si>
    <t>12.10.15</t>
  </si>
  <si>
    <t>12. 6.25</t>
    <phoneticPr fontId="3"/>
  </si>
  <si>
    <t>自由連合</t>
    <rPh sb="0" eb="2">
      <t>ジユウ</t>
    </rPh>
    <rPh sb="2" eb="4">
      <t>レンゴウ</t>
    </rPh>
    <phoneticPr fontId="6"/>
  </si>
  <si>
    <t>11.10.17</t>
  </si>
  <si>
    <t>参議院(選挙区)</t>
    <phoneticPr fontId="3"/>
  </si>
  <si>
    <t>11. 1.24</t>
    <phoneticPr fontId="3"/>
  </si>
  <si>
    <t>無効</t>
    <phoneticPr fontId="6"/>
  </si>
  <si>
    <t>政　党　別　得　票　状　況</t>
    <phoneticPr fontId="6"/>
  </si>
  <si>
    <t>選  挙  名</t>
    <phoneticPr fontId="6"/>
  </si>
  <si>
    <t>(単位：票)</t>
    <phoneticPr fontId="6"/>
  </si>
  <si>
    <t>128　政党別得票状況</t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</si>
  <si>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</si>
  <si>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</si>
  <si>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</si>
  <si>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</si>
  <si>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</si>
  <si>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</si>
  <si>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</si>
  <si>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</si>
  <si>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</si>
  <si>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</si>
  <si>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</si>
  <si>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</si>
  <si>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平成13年度</t>
    <rPh sb="0" eb="2">
      <t>ヘイセイ</t>
    </rPh>
    <rPh sb="4" eb="6">
      <t>ネンド</t>
    </rPh>
    <phoneticPr fontId="6"/>
  </si>
  <si>
    <t>収  入  額</t>
    <phoneticPr fontId="6"/>
  </si>
  <si>
    <t>調  定  額</t>
    <phoneticPr fontId="6"/>
  </si>
  <si>
    <t>収  入  率 (％)</t>
    <phoneticPr fontId="6"/>
  </si>
  <si>
    <t>国 民 健 康 保 険 税</t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</si>
  <si>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</si>
  <si>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年　度</t>
    <phoneticPr fontId="6"/>
  </si>
  <si>
    <t>23年度</t>
    <rPh sb="2" eb="4">
      <t>ネンド</t>
    </rPh>
    <phoneticPr fontId="6"/>
  </si>
  <si>
    <t xml:space="preserve"> </t>
    <phoneticPr fontId="3"/>
  </si>
  <si>
    <t>収  入  額</t>
    <phoneticPr fontId="6"/>
  </si>
  <si>
    <t>調  定  額</t>
    <phoneticPr fontId="6"/>
  </si>
  <si>
    <t>収  入  率(％)</t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</si>
  <si>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</si>
  <si>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>固　定　資　産　税</t>
    <phoneticPr fontId="6"/>
  </si>
  <si>
    <t>年　度</t>
    <phoneticPr fontId="6"/>
  </si>
  <si>
    <t xml:space="preserve">23年度 </t>
    <rPh sb="2" eb="4">
      <t>ネンド</t>
    </rPh>
    <phoneticPr fontId="3"/>
  </si>
  <si>
    <t>市　　　民　　　税</t>
    <phoneticPr fontId="6"/>
  </si>
  <si>
    <t>収  入  率 (％)</t>
    <phoneticPr fontId="6"/>
  </si>
  <si>
    <t>総　額（国民健康保険税を除く）</t>
    <phoneticPr fontId="6"/>
  </si>
  <si>
    <t>(単位：千円)</t>
    <rPh sb="1" eb="3">
      <t>タンイ</t>
    </rPh>
    <rPh sb="4" eb="6">
      <t>センエン</t>
    </rPh>
    <phoneticPr fontId="3"/>
  </si>
  <si>
    <t>129　市税の収入状況</t>
    <phoneticPr fontId="6"/>
  </si>
  <si>
    <t>資料：財 政 課</t>
  </si>
  <si>
    <t>諸支出金</t>
    <rPh sb="0" eb="1">
      <t>ショ</t>
    </rPh>
    <rPh sb="1" eb="4">
      <t>シシュツキン</t>
    </rPh>
    <phoneticPr fontId="6"/>
  </si>
  <si>
    <t>公債費</t>
    <rPh sb="0" eb="2">
      <t>コウサイ</t>
    </rPh>
    <rPh sb="2" eb="3">
      <t>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</si>
  <si>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</si>
  <si>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教育費</t>
    <rPh sb="0" eb="3">
      <t>キョウイクヒ</t>
    </rPh>
    <phoneticPr fontId="6"/>
  </si>
  <si>
    <t>消防費</t>
    <rPh sb="0" eb="2">
      <t>ショウボウ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</si>
  <si>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</si>
  <si>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商工費</t>
    <rPh sb="0" eb="2">
      <t>ショウコウ</t>
    </rPh>
    <rPh sb="2" eb="3">
      <t>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</si>
  <si>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</si>
  <si>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労働費</t>
    <rPh sb="0" eb="3">
      <t>ロウドウヒ</t>
    </rPh>
    <phoneticPr fontId="6"/>
  </si>
  <si>
    <t>衛生費</t>
    <rPh sb="0" eb="3">
      <t>エイセイヒ</t>
    </rPh>
    <phoneticPr fontId="6"/>
  </si>
  <si>
    <t>民生費</t>
    <rPh sb="0" eb="2">
      <t>ミンセイ</t>
    </rPh>
    <rPh sb="2" eb="3">
      <t>ヒ</t>
    </rPh>
    <phoneticPr fontId="6"/>
  </si>
  <si>
    <t>総務費</t>
    <rPh sb="0" eb="3">
      <t>ソウムヒ</t>
    </rPh>
    <phoneticPr fontId="6"/>
  </si>
  <si>
    <t>議会費</t>
    <rPh sb="0" eb="2">
      <t>ギカイ</t>
    </rPh>
    <rPh sb="2" eb="3">
      <t>ヒ</t>
    </rPh>
    <phoneticPr fontId="6"/>
  </si>
  <si>
    <t>歳出総額</t>
    <rPh sb="0" eb="2">
      <t>サイシュツ</t>
    </rPh>
    <rPh sb="2" eb="4">
      <t>ソウガク</t>
    </rPh>
    <phoneticPr fontId="6"/>
  </si>
  <si>
    <t>市債</t>
    <rPh sb="0" eb="2">
      <t>シサイ</t>
    </rPh>
    <phoneticPr fontId="6"/>
  </si>
  <si>
    <t>諸収入</t>
    <rPh sb="0" eb="1">
      <t>ショ</t>
    </rPh>
    <rPh sb="1" eb="3">
      <t>シュウニュウ</t>
    </rPh>
    <phoneticPr fontId="6"/>
  </si>
  <si>
    <t>繰越金</t>
    <rPh sb="0" eb="2">
      <t>クリコシ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</si>
  <si>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</si>
  <si>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寄付金</t>
    <rPh sb="0" eb="3">
      <t>キフキン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</si>
  <si>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</si>
  <si>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</si>
  <si>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</si>
  <si>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</si>
  <si>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</si>
  <si>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</si>
  <si>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</si>
  <si>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</si>
  <si>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</si>
  <si>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-</t>
  </si>
  <si>
    <t>-</t>
    <phoneticPr fontId="3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</si>
  <si>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</si>
  <si>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</si>
  <si>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</si>
  <si>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</si>
  <si>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</si>
  <si>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</si>
  <si>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</si>
  <si>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市税</t>
    <rPh sb="0" eb="2">
      <t>シゼイ</t>
    </rPh>
    <phoneticPr fontId="6"/>
  </si>
  <si>
    <t>歳入総額</t>
    <rPh sb="0" eb="2">
      <t>サイニュウ</t>
    </rPh>
    <rPh sb="2" eb="4">
      <t>ソウガク</t>
    </rPh>
    <phoneticPr fontId="6"/>
  </si>
  <si>
    <t>構成比
（％）</t>
    <rPh sb="0" eb="3">
      <t>コウセイヒ</t>
    </rPh>
    <phoneticPr fontId="3"/>
  </si>
  <si>
    <t>決算額</t>
    <phoneticPr fontId="6"/>
  </si>
  <si>
    <t>平成24年度</t>
    <phoneticPr fontId="6"/>
  </si>
  <si>
    <t>23年度
決算額</t>
    <phoneticPr fontId="3"/>
  </si>
  <si>
    <t>22年度
決算額</t>
    <phoneticPr fontId="3"/>
  </si>
  <si>
    <t>21年度
決算額</t>
  </si>
  <si>
    <t>20年度
決算額</t>
  </si>
  <si>
    <t>19年度
決算額</t>
  </si>
  <si>
    <t>科　　　目</t>
    <phoneticPr fontId="6"/>
  </si>
  <si>
    <t>(単位：千円)</t>
    <phoneticPr fontId="6"/>
  </si>
  <si>
    <t>130　一般会計歳入歳出決算状況</t>
    <phoneticPr fontId="6"/>
  </si>
  <si>
    <t xml:space="preserve"> </t>
    <phoneticPr fontId="3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</si>
  <si>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</si>
  <si>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</si>
  <si>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</si>
  <si>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御牧ヶ原財産区</t>
    <rPh sb="0" eb="4">
      <t>ミマキガハラ</t>
    </rPh>
    <rPh sb="4" eb="6">
      <t>ザイサン</t>
    </rPh>
    <rPh sb="6" eb="7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</si>
  <si>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</si>
  <si>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</si>
  <si>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</si>
  <si>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‐</t>
    <phoneticPr fontId="3"/>
  </si>
  <si>
    <t>公共下水道事業</t>
    <rPh sb="0" eb="2">
      <t>コウキョウ</t>
    </rPh>
    <rPh sb="2" eb="5">
      <t>ゲスイドウ</t>
    </rPh>
    <rPh sb="5" eb="7">
      <t>ジギョウ</t>
    </rPh>
    <phoneticPr fontId="6"/>
  </si>
  <si>
    <t>住宅新築資金等貸付事業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</si>
  <si>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</si>
  <si>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介護保険事業</t>
    <rPh sb="0" eb="2">
      <t>カイゴ</t>
    </rPh>
    <rPh sb="2" eb="4">
      <t>ホケン</t>
    </rPh>
    <rPh sb="4" eb="6">
      <t>ジギョウ</t>
    </rPh>
    <phoneticPr fontId="6"/>
  </si>
  <si>
    <t>老人保健</t>
    <rPh sb="0" eb="2">
      <t>ロウジン</t>
    </rPh>
    <rPh sb="2" eb="4">
      <t>ホケン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</si>
  <si>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</si>
  <si>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6"/>
  </si>
  <si>
    <t>地域振興整備事業</t>
    <rPh sb="0" eb="2">
      <t>チイキ</t>
    </rPh>
    <rPh sb="2" eb="4">
      <t>シンコウ</t>
    </rPh>
    <rPh sb="4" eb="6">
      <t>セイビ</t>
    </rPh>
    <rPh sb="6" eb="8">
      <t>ジギョウ</t>
    </rPh>
    <phoneticPr fontId="6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</si>
  <si>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</si>
  <si>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</si>
  <si>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平成24年度</t>
    <phoneticPr fontId="3"/>
  </si>
  <si>
    <t>平成23年度</t>
    <phoneticPr fontId="3"/>
  </si>
  <si>
    <t>平成22年度</t>
  </si>
  <si>
    <t>平成21年度</t>
  </si>
  <si>
    <t>平成20年度</t>
  </si>
  <si>
    <t>平成19年度</t>
  </si>
  <si>
    <t>歳入・歳出</t>
    <rPh sb="0" eb="2">
      <t>サイニュウ</t>
    </rPh>
    <rPh sb="3" eb="5">
      <t>サイシュツ</t>
    </rPh>
    <phoneticPr fontId="6"/>
  </si>
  <si>
    <t>(単位：千円)</t>
    <phoneticPr fontId="6"/>
  </si>
  <si>
    <t>131　特別会計歳入歳出決算状況</t>
    <phoneticPr fontId="6"/>
  </si>
  <si>
    <t>資料：総 務 課</t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</si>
  <si>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</si>
  <si>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</si>
  <si>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</si>
  <si>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</si>
  <si>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教　委
事務局</t>
    <phoneticPr fontId="6"/>
  </si>
  <si>
    <t>農　委
事務局</t>
    <phoneticPr fontId="6"/>
  </si>
  <si>
    <t>監　査
事務局</t>
    <phoneticPr fontId="6"/>
  </si>
  <si>
    <t>選　管
事務局</t>
    <phoneticPr fontId="6"/>
  </si>
  <si>
    <t>議　会
事務局</t>
    <phoneticPr fontId="6"/>
  </si>
  <si>
    <t>市長
部局</t>
    <phoneticPr fontId="6"/>
  </si>
  <si>
    <t>総　数</t>
    <phoneticPr fontId="6"/>
  </si>
  <si>
    <t>年　度</t>
    <phoneticPr fontId="6"/>
  </si>
  <si>
    <t>(各年度4月1日現在 単位：人)</t>
    <rPh sb="3" eb="4">
      <t>ド</t>
    </rPh>
    <phoneticPr fontId="6"/>
  </si>
  <si>
    <t>資料：財 政 課</t>
    <phoneticPr fontId="6"/>
  </si>
  <si>
    <t>建　物</t>
    <phoneticPr fontId="6"/>
  </si>
  <si>
    <t>土　地</t>
    <phoneticPr fontId="6"/>
  </si>
  <si>
    <t>普　通　財　産</t>
    <phoneticPr fontId="6"/>
  </si>
  <si>
    <t>山　林</t>
    <rPh sb="0" eb="1">
      <t>ヤマ</t>
    </rPh>
    <rPh sb="2" eb="3">
      <t>ハヤシ</t>
    </rPh>
    <phoneticPr fontId="3"/>
  </si>
  <si>
    <t>公 共 用 財 産</t>
    <phoneticPr fontId="6"/>
  </si>
  <si>
    <t>公  用  財  産</t>
    <phoneticPr fontId="6"/>
  </si>
  <si>
    <t>行　　政　　財　　産</t>
    <phoneticPr fontId="6"/>
  </si>
  <si>
    <t>(単位：㎡)</t>
    <phoneticPr fontId="6"/>
  </si>
  <si>
    <t>132　市有財産の状況</t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</si>
  <si>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</si>
  <si>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</si>
  <si>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</si>
  <si>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127　主要選挙の投票状況</t>
  </si>
  <si>
    <t>128　政党別得票状況</t>
  </si>
  <si>
    <t>129　市税の収入状況</t>
  </si>
  <si>
    <t>130　一般会計歳入歳出決算状況</t>
  </si>
  <si>
    <t>133　市の職員数</t>
    <phoneticPr fontId="6"/>
  </si>
  <si>
    <t>131　特別会計歳入歳出決算状況</t>
    <phoneticPr fontId="3"/>
  </si>
  <si>
    <t>2013年版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</si>
  <si>
    <t>126　市議会委員会の状況</t>
  </si>
  <si>
    <t>125　市議会本会議の開会及び提案件数等の状況</t>
    <phoneticPr fontId="3"/>
  </si>
  <si>
    <t>133　市の職員数</t>
  </si>
  <si>
    <t>132　市有財産の状況</t>
    <phoneticPr fontId="3"/>
  </si>
  <si>
    <t>戻る</t>
    <rPh sb="0" eb="1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</si>
</sst>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.0%"/>
    <numFmt numFmtId="182" formatCode="0.0_);[Red]\(0.0\)"/>
    <numFmt numFmtId="183" formatCode="0_);[Red]\(0\)"/>
    <numFmt numFmtId="184" formatCode="#,##0.0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/>
    <xf numFmtId="0" fontId="17" fillId="0" borderId="0" xfId="0" applyFont="1" applyAlignment="1">
      <alignment vertical="center"/>
    </xf>
    <xf numFmtId="0" fontId="1" fillId="2" borderId="34" xfId="7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6" xfId="7" applyFont="1" applyBorder="1" applyAlignment="1">
      <alignment vertical="center" wrapText="1"/>
    </xf>
    <xf numFmtId="0" fontId="18" fillId="0" borderId="11" xfId="1" applyFont="1" applyBorder="1" applyAlignment="1" applyProtection="1">
      <alignment horizontal="center" vertical="center"/>
    </xf>
    <xf numFmtId="0" fontId="0" fillId="0" borderId="37" xfId="7" applyFont="1" applyBorder="1" applyAlignment="1">
      <alignment vertical="center" wrapText="1"/>
    </xf>
    <xf numFmtId="0" fontId="0" fillId="0" borderId="38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/>
    <xf numFmtId="0" fontId="2" fillId="0" borderId="16" xfId="1" applyFont="1" applyFill="1" applyBorder="1" applyAlignment="1" applyProtection="1"/>
    <xf numFmtId="0" fontId="4" fillId="0" borderId="16" xfId="0" applyFont="1" applyFill="1" applyBorder="1"/>
    <xf numFmtId="0" fontId="4" fillId="0" borderId="0" xfId="0" applyFont="1" applyFill="1"/>
    <xf numFmtId="49" fontId="4" fillId="0" borderId="5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right" vertical="distributed"/>
    </xf>
    <xf numFmtId="49" fontId="4" fillId="0" borderId="18" xfId="0" applyNumberFormat="1" applyFont="1" applyFill="1" applyBorder="1" applyAlignment="1">
      <alignment horizontal="right" vertical="distributed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horizontal="center" vertical="distributed"/>
    </xf>
    <xf numFmtId="49" fontId="4" fillId="0" borderId="4" xfId="0" applyNumberFormat="1" applyFont="1" applyFill="1" applyBorder="1" applyAlignment="1">
      <alignment horizontal="center" vertical="distributed"/>
    </xf>
    <xf numFmtId="0" fontId="4" fillId="0" borderId="7" xfId="0" applyNumberFormat="1" applyFont="1" applyFill="1" applyBorder="1" applyAlignment="1">
      <alignment horizontal="right" vertical="distributed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right" vertical="distributed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6" xfId="0" applyNumberFormat="1" applyFont="1" applyFill="1" applyBorder="1" applyAlignment="1">
      <alignment horizontal="right" vertical="center" wrapText="1" shrinkToFit="1"/>
    </xf>
    <xf numFmtId="177" fontId="2" fillId="0" borderId="0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 wrapText="1"/>
    </xf>
    <xf numFmtId="176" fontId="2" fillId="0" borderId="22" xfId="0" applyNumberFormat="1" applyFont="1" applyFill="1" applyBorder="1" applyAlignment="1">
      <alignment horizontal="right" vertical="center" wrapText="1"/>
    </xf>
    <xf numFmtId="177" fontId="2" fillId="0" borderId="22" xfId="0" applyNumberFormat="1" applyFont="1" applyFill="1" applyBorder="1" applyAlignment="1">
      <alignment horizontal="right" vertical="center" wrapText="1"/>
    </xf>
    <xf numFmtId="177" fontId="2" fillId="0" borderId="22" xfId="0" applyNumberFormat="1" applyFont="1" applyFill="1" applyBorder="1" applyAlignment="1">
      <alignment horizontal="right" vertical="center" wrapText="1" shrinkToFit="1"/>
    </xf>
    <xf numFmtId="177" fontId="2" fillId="0" borderId="23" xfId="0" applyNumberFormat="1" applyFont="1" applyFill="1" applyBorder="1" applyAlignment="1">
      <alignment horizontal="right" vertical="center" wrapText="1" shrinkToFit="1"/>
    </xf>
    <xf numFmtId="177" fontId="4" fillId="0" borderId="6" xfId="0" applyNumberFormat="1" applyFont="1" applyFill="1" applyBorder="1" applyAlignment="1">
      <alignment horizontal="right" vertical="center" wrapText="1" shrinkToFit="1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8" fontId="2" fillId="0" borderId="0" xfId="3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right" vertical="center"/>
    </xf>
    <xf numFmtId="38" fontId="2" fillId="0" borderId="23" xfId="3" applyFont="1" applyFill="1" applyBorder="1" applyAlignment="1">
      <alignment vertical="center" wrapText="1"/>
    </xf>
    <xf numFmtId="38" fontId="2" fillId="0" borderId="22" xfId="3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38" fontId="2" fillId="0" borderId="2" xfId="3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16" xfId="0" applyFont="1" applyFill="1" applyBorder="1" applyAlignment="1"/>
    <xf numFmtId="0" fontId="5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0" xfId="0" applyFont="1" applyFill="1" applyBorder="1"/>
    <xf numFmtId="178" fontId="2" fillId="0" borderId="4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18" xfId="0" applyNumberFormat="1" applyFont="1" applyFill="1" applyBorder="1" applyAlignment="1">
      <alignment horizontal="center" vertical="center" wrapText="1"/>
    </xf>
    <xf numFmtId="179" fontId="2" fillId="0" borderId="11" xfId="0" applyNumberFormat="1" applyFont="1" applyFill="1" applyBorder="1" applyAlignment="1">
      <alignment horizontal="right" vertical="center" wrapText="1"/>
    </xf>
    <xf numFmtId="179" fontId="2" fillId="0" borderId="9" xfId="0" applyNumberFormat="1" applyFont="1" applyFill="1" applyBorder="1" applyAlignment="1">
      <alignment horizontal="right" vertical="center" wrapText="1"/>
    </xf>
    <xf numFmtId="179" fontId="2" fillId="0" borderId="11" xfId="0" applyNumberFormat="1" applyFont="1" applyFill="1" applyBorder="1" applyAlignment="1">
      <alignment horizontal="center" vertical="center"/>
    </xf>
    <xf numFmtId="179" fontId="2" fillId="0" borderId="26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center" vertical="center"/>
    </xf>
    <xf numFmtId="179" fontId="2" fillId="0" borderId="27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179" fontId="2" fillId="0" borderId="11" xfId="0" applyNumberFormat="1" applyFont="1" applyFill="1" applyBorder="1" applyAlignment="1">
      <alignment horizontal="center" vertical="center" shrinkToFit="1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 wrapText="1"/>
    </xf>
    <xf numFmtId="179" fontId="2" fillId="0" borderId="6" xfId="0" applyNumberFormat="1" applyFont="1" applyFill="1" applyBorder="1" applyAlignment="1">
      <alignment horizontal="right" vertical="center" wrapText="1"/>
    </xf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179" fontId="4" fillId="0" borderId="6" xfId="0" applyNumberFormat="1" applyFont="1" applyFill="1" applyBorder="1" applyAlignment="1">
      <alignment horizontal="right" vertical="center" wrapText="1"/>
    </xf>
    <xf numFmtId="180" fontId="2" fillId="0" borderId="2" xfId="0" applyNumberFormat="1" applyFont="1" applyFill="1" applyBorder="1" applyAlignment="1">
      <alignment horizontal="right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right" vertical="center" wrapText="1"/>
    </xf>
    <xf numFmtId="179" fontId="2" fillId="0" borderId="18" xfId="0" applyNumberFormat="1" applyFont="1" applyFill="1" applyBorder="1" applyAlignment="1">
      <alignment horizontal="right" vertical="center" wrapText="1"/>
    </xf>
    <xf numFmtId="179" fontId="2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79" fontId="2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distributed"/>
    </xf>
    <xf numFmtId="178" fontId="2" fillId="0" borderId="6" xfId="0" applyNumberFormat="1" applyFont="1" applyFill="1" applyBorder="1" applyAlignment="1">
      <alignment horizontal="right" vertical="distributed"/>
    </xf>
    <xf numFmtId="179" fontId="2" fillId="0" borderId="10" xfId="0" applyNumberFormat="1" applyFont="1" applyFill="1" applyBorder="1" applyAlignment="1">
      <alignment horizontal="right" vertical="distributed"/>
    </xf>
    <xf numFmtId="179" fontId="2" fillId="0" borderId="17" xfId="0" applyNumberFormat="1" applyFont="1" applyFill="1" applyBorder="1" applyAlignment="1">
      <alignment horizontal="right" vertical="distributed" wrapText="1"/>
    </xf>
    <xf numFmtId="179" fontId="2" fillId="0" borderId="18" xfId="0" applyNumberFormat="1" applyFont="1" applyFill="1" applyBorder="1" applyAlignment="1">
      <alignment horizontal="right" vertical="distributed" wrapText="1"/>
    </xf>
    <xf numFmtId="179" fontId="2" fillId="0" borderId="18" xfId="0" applyNumberFormat="1" applyFont="1" applyFill="1" applyBorder="1" applyAlignment="1">
      <alignment horizontal="right" vertical="distributed"/>
    </xf>
    <xf numFmtId="179" fontId="2" fillId="0" borderId="7" xfId="0" applyNumberFormat="1" applyFont="1" applyFill="1" applyBorder="1" applyAlignment="1">
      <alignment vertical="center" wrapText="1"/>
    </xf>
    <xf numFmtId="179" fontId="2" fillId="0" borderId="26" xfId="0" applyNumberFormat="1" applyFont="1" applyFill="1" applyBorder="1" applyAlignment="1">
      <alignment vertical="distributed" wrapText="1"/>
    </xf>
    <xf numFmtId="0" fontId="4" fillId="0" borderId="3" xfId="0" applyFont="1" applyFill="1" applyBorder="1" applyAlignment="1">
      <alignment vertical="distributed"/>
    </xf>
    <xf numFmtId="178" fontId="2" fillId="0" borderId="2" xfId="0" applyNumberFormat="1" applyFont="1" applyFill="1" applyBorder="1" applyAlignment="1">
      <alignment horizontal="right" vertical="distributed"/>
    </xf>
    <xf numFmtId="180" fontId="2" fillId="0" borderId="2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vertical="distributed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79" fontId="4" fillId="0" borderId="0" xfId="0" applyNumberFormat="1" applyFont="1" applyFill="1"/>
    <xf numFmtId="179" fontId="4" fillId="0" borderId="6" xfId="0" applyNumberFormat="1" applyFont="1" applyFill="1" applyBorder="1"/>
    <xf numFmtId="0" fontId="4" fillId="0" borderId="6" xfId="0" applyFont="1" applyFill="1" applyBorder="1"/>
    <xf numFmtId="0" fontId="4" fillId="0" borderId="5" xfId="0" applyFont="1" applyFill="1" applyBorder="1" applyAlignment="1">
      <alignment horizontal="right" vertical="distributed"/>
    </xf>
    <xf numFmtId="179" fontId="4" fillId="0" borderId="4" xfId="0" applyNumberFormat="1" applyFont="1" applyFill="1" applyBorder="1" applyAlignment="1">
      <alignment horizontal="right" vertical="distributed"/>
    </xf>
    <xf numFmtId="179" fontId="4" fillId="0" borderId="6" xfId="0" applyNumberFormat="1" applyFont="1" applyFill="1" applyBorder="1" applyAlignment="1">
      <alignment horizontal="right" vertical="distributed"/>
    </xf>
    <xf numFmtId="177" fontId="4" fillId="0" borderId="5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Alignment="1">
      <alignment horizontal="right" vertical="distributed"/>
    </xf>
    <xf numFmtId="38" fontId="4" fillId="0" borderId="4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distributed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distributed"/>
    </xf>
    <xf numFmtId="38" fontId="4" fillId="0" borderId="2" xfId="3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right" vertical="distributed"/>
    </xf>
    <xf numFmtId="0" fontId="4" fillId="0" borderId="29" xfId="0" applyFont="1" applyFill="1" applyBorder="1"/>
    <xf numFmtId="0" fontId="4" fillId="0" borderId="4" xfId="0" applyFont="1" applyFill="1" applyBorder="1"/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0" fontId="4" fillId="0" borderId="18" xfId="0" applyFont="1" applyFill="1" applyBorder="1" applyAlignment="1">
      <alignment vertical="center"/>
    </xf>
    <xf numFmtId="0" fontId="10" fillId="0" borderId="0" xfId="0" applyFont="1" applyFill="1" applyAlignment="1"/>
    <xf numFmtId="0" fontId="15" fillId="0" borderId="0" xfId="0" applyFont="1" applyFill="1"/>
    <xf numFmtId="0" fontId="2" fillId="0" borderId="0" xfId="1" applyFont="1" applyFill="1" applyBorder="1" applyAlignment="1" applyProtection="1"/>
    <xf numFmtId="0" fontId="10" fillId="0" borderId="0" xfId="0" applyFont="1" applyFill="1" applyBorder="1"/>
    <xf numFmtId="0" fontId="15" fillId="0" borderId="0" xfId="0" applyFont="1" applyFill="1" applyBorder="1"/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left" vertical="distributed"/>
    </xf>
    <xf numFmtId="179" fontId="11" fillId="0" borderId="22" xfId="0" applyNumberFormat="1" applyFont="1" applyFill="1" applyBorder="1" applyAlignment="1">
      <alignment horizontal="right" vertical="distributed" wrapText="1"/>
    </xf>
    <xf numFmtId="179" fontId="9" fillId="0" borderId="22" xfId="0" applyNumberFormat="1" applyFont="1" applyFill="1" applyBorder="1" applyAlignment="1">
      <alignment horizontal="right" vertical="distributed" wrapText="1"/>
    </xf>
    <xf numFmtId="183" fontId="9" fillId="0" borderId="21" xfId="0" applyNumberFormat="1" applyFont="1" applyFill="1" applyBorder="1" applyAlignment="1">
      <alignment horizontal="right" vertical="distributed"/>
    </xf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179" fontId="5" fillId="0" borderId="6" xfId="0" applyNumberFormat="1" applyFont="1" applyFill="1" applyBorder="1" applyAlignment="1">
      <alignment horizontal="right" vertical="distributed" wrapText="1"/>
    </xf>
    <xf numFmtId="179" fontId="16" fillId="0" borderId="6" xfId="0" applyNumberFormat="1" applyFont="1" applyFill="1" applyBorder="1" applyAlignment="1">
      <alignment horizontal="right" vertical="distributed" wrapText="1"/>
    </xf>
    <xf numFmtId="182" fontId="16" fillId="0" borderId="0" xfId="0" applyNumberFormat="1" applyFont="1" applyFill="1" applyBorder="1" applyAlignment="1">
      <alignment horizontal="right" vertical="distributed"/>
    </xf>
    <xf numFmtId="10" fontId="4" fillId="0" borderId="0" xfId="0" applyNumberFormat="1" applyFont="1" applyFill="1" applyAlignment="1">
      <alignment horizontal="right" vertical="distributed"/>
    </xf>
    <xf numFmtId="0" fontId="10" fillId="0" borderId="5" xfId="0" applyFont="1" applyFill="1" applyBorder="1" applyAlignment="1">
      <alignment horizontal="left" vertical="distributed" indent="1"/>
    </xf>
    <xf numFmtId="0" fontId="5" fillId="0" borderId="5" xfId="0" applyFont="1" applyFill="1" applyBorder="1" applyAlignment="1">
      <alignment horizontal="left" vertical="distributed" indent="1"/>
    </xf>
    <xf numFmtId="0" fontId="4" fillId="0" borderId="3" xfId="0" applyFont="1" applyFill="1" applyBorder="1" applyAlignment="1">
      <alignment horizontal="left" vertical="distributed" indent="1"/>
    </xf>
    <xf numFmtId="179" fontId="5" fillId="0" borderId="2" xfId="0" applyNumberFormat="1" applyFont="1" applyFill="1" applyBorder="1" applyAlignment="1">
      <alignment horizontal="right" vertical="distributed" wrapText="1"/>
    </xf>
    <xf numFmtId="179" fontId="16" fillId="0" borderId="2" xfId="0" applyNumberFormat="1" applyFont="1" applyFill="1" applyBorder="1" applyAlignment="1">
      <alignment horizontal="right" vertical="distributed" wrapText="1"/>
    </xf>
    <xf numFmtId="182" fontId="16" fillId="0" borderId="18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/>
    <xf numFmtId="10" fontId="7" fillId="0" borderId="0" xfId="0" applyNumberFormat="1" applyFont="1" applyFill="1"/>
    <xf numFmtId="182" fontId="16" fillId="0" borderId="1" xfId="0" applyNumberFormat="1" applyFont="1" applyFill="1" applyBorder="1" applyAlignment="1">
      <alignment horizontal="right" vertical="distributed"/>
    </xf>
    <xf numFmtId="0" fontId="10" fillId="0" borderId="0" xfId="0" applyFont="1" applyFill="1"/>
    <xf numFmtId="179" fontId="15" fillId="0" borderId="0" xfId="0" applyNumberFormat="1" applyFont="1" applyFill="1"/>
    <xf numFmtId="181" fontId="15" fillId="0" borderId="0" xfId="0" applyNumberFormat="1" applyFont="1" applyFill="1" applyBorder="1"/>
    <xf numFmtId="0" fontId="5" fillId="0" borderId="16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distributed"/>
    </xf>
    <xf numFmtId="176" fontId="11" fillId="0" borderId="32" xfId="0" applyNumberFormat="1" applyFont="1" applyFill="1" applyBorder="1" applyAlignment="1">
      <alignment horizontal="right" vertical="distributed"/>
    </xf>
    <xf numFmtId="176" fontId="11" fillId="0" borderId="31" xfId="0" applyNumberFormat="1" applyFont="1" applyFill="1" applyBorder="1" applyAlignment="1">
      <alignment horizontal="right" vertical="distributed"/>
    </xf>
    <xf numFmtId="176" fontId="11" fillId="0" borderId="30" xfId="0" applyNumberFormat="1" applyFont="1" applyFill="1" applyBorder="1" applyAlignment="1">
      <alignment horizontal="right" vertical="distributed"/>
    </xf>
    <xf numFmtId="176" fontId="9" fillId="0" borderId="30" xfId="0" applyNumberFormat="1" applyFont="1" applyFill="1" applyBorder="1" applyAlignment="1">
      <alignment horizontal="right" vertical="distributed"/>
    </xf>
    <xf numFmtId="176" fontId="5" fillId="0" borderId="6" xfId="0" applyNumberFormat="1" applyFont="1" applyFill="1" applyBorder="1" applyAlignment="1">
      <alignment horizontal="right" vertical="distributed"/>
    </xf>
    <xf numFmtId="176" fontId="5" fillId="0" borderId="0" xfId="0" applyNumberFormat="1" applyFont="1" applyFill="1" applyAlignment="1">
      <alignment horizontal="right" vertical="distributed"/>
    </xf>
    <xf numFmtId="176" fontId="5" fillId="0" borderId="4" xfId="0" applyNumberFormat="1" applyFont="1" applyFill="1" applyBorder="1" applyAlignment="1">
      <alignment horizontal="right" vertical="distributed"/>
    </xf>
    <xf numFmtId="176" fontId="16" fillId="0" borderId="4" xfId="0" applyNumberFormat="1" applyFont="1" applyFill="1" applyBorder="1" applyAlignment="1">
      <alignment horizontal="right" vertical="distributed"/>
    </xf>
    <xf numFmtId="176" fontId="5" fillId="0" borderId="2" xfId="0" applyNumberFormat="1" applyFont="1" applyFill="1" applyBorder="1" applyAlignment="1">
      <alignment horizontal="right" vertical="distributed"/>
    </xf>
    <xf numFmtId="176" fontId="5" fillId="0" borderId="18" xfId="0" applyNumberFormat="1" applyFont="1" applyFill="1" applyBorder="1" applyAlignment="1">
      <alignment horizontal="right" vertical="distributed"/>
    </xf>
    <xf numFmtId="176" fontId="5" fillId="0" borderId="1" xfId="0" applyNumberFormat="1" applyFont="1" applyFill="1" applyBorder="1" applyAlignment="1">
      <alignment horizontal="right" vertical="distributed"/>
    </xf>
    <xf numFmtId="176" fontId="16" fillId="0" borderId="1" xfId="0" applyNumberFormat="1" applyFont="1" applyFill="1" applyBorder="1" applyAlignment="1">
      <alignment horizontal="right" vertical="distributed"/>
    </xf>
    <xf numFmtId="176" fontId="9" fillId="0" borderId="4" xfId="0" applyNumberFormat="1" applyFont="1" applyFill="1" applyBorder="1" applyAlignment="1">
      <alignment horizontal="right" vertical="distributed"/>
    </xf>
    <xf numFmtId="176" fontId="9" fillId="0" borderId="1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/>
    <xf numFmtId="176" fontId="15" fillId="0" borderId="0" xfId="0" applyNumberFormat="1" applyFont="1" applyFill="1" applyBorder="1" applyAlignment="1">
      <alignment horizontal="right" vertical="distributed"/>
    </xf>
    <xf numFmtId="0" fontId="5" fillId="0" borderId="16" xfId="0" applyFont="1" applyFill="1" applyBorder="1" applyAlignment="1"/>
    <xf numFmtId="49" fontId="4" fillId="0" borderId="5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0" xfId="0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right" vertical="distributed"/>
    </xf>
    <xf numFmtId="0" fontId="7" fillId="0" borderId="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5" fillId="0" borderId="17" xfId="0" applyFont="1" applyFill="1" applyBorder="1" applyAlignment="1">
      <alignment vertical="center"/>
    </xf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0" fontId="10" fillId="0" borderId="1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distributed"/>
    </xf>
    <xf numFmtId="0" fontId="4" fillId="0" borderId="5" xfId="0" applyNumberFormat="1" applyFont="1" applyFill="1" applyBorder="1" applyAlignment="1">
      <alignment horizontal="center" vertical="distributed"/>
    </xf>
    <xf numFmtId="0" fontId="12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0" fontId="4" fillId="0" borderId="1" xfId="3" applyNumberFormat="1" applyFont="1" applyFill="1" applyBorder="1" applyAlignment="1">
      <alignment horizontal="right" vertical="center"/>
    </xf>
    <xf numFmtId="40" fontId="4" fillId="0" borderId="3" xfId="3" applyNumberFormat="1" applyFont="1" applyFill="1" applyBorder="1" applyAlignment="1">
      <alignment horizontal="right" vertical="center"/>
    </xf>
    <xf numFmtId="184" fontId="4" fillId="0" borderId="1" xfId="0" applyNumberFormat="1" applyFont="1" applyFill="1" applyBorder="1" applyAlignment="1">
      <alignment horizontal="right" vertical="distributed"/>
    </xf>
    <xf numFmtId="184" fontId="4" fillId="0" borderId="18" xfId="0" applyNumberFormat="1" applyFont="1" applyFill="1" applyBorder="1" applyAlignment="1">
      <alignment horizontal="right" vertical="distributed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4" fontId="4" fillId="0" borderId="4" xfId="0" applyNumberFormat="1" applyFont="1" applyFill="1" applyBorder="1" applyAlignment="1">
      <alignment horizontal="right" vertical="distributed"/>
    </xf>
    <xf numFmtId="184" fontId="4" fillId="0" borderId="0" xfId="0" applyNumberFormat="1" applyFont="1" applyFill="1" applyBorder="1" applyAlignment="1">
      <alignment horizontal="right" vertical="distributed"/>
    </xf>
    <xf numFmtId="184" fontId="4" fillId="0" borderId="5" xfId="0" applyNumberFormat="1" applyFont="1" applyFill="1" applyBorder="1" applyAlignment="1">
      <alignment horizontal="right" vertical="distributed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84" fontId="4" fillId="0" borderId="4" xfId="0" applyNumberFormat="1" applyFont="1" applyFill="1" applyBorder="1" applyAlignment="1">
      <alignment horizontal="right" vertical="center" wrapText="1"/>
    </xf>
    <xf numFmtId="184" fontId="4" fillId="0" borderId="0" xfId="0" applyNumberFormat="1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326</v>
      </c>
    </row>
    <row r="2" spans="2:3" ht="30" customHeight="1" thickBot="1">
      <c r="B2" s="2" t="s">
        <v>317</v>
      </c>
      <c r="C2" s="3" t="s">
        <v>318</v>
      </c>
    </row>
    <row r="3" spans="2:3" ht="30" customHeight="1" thickTop="1">
      <c r="B3" s="4" t="s">
        <v>328</v>
      </c>
      <c r="C3" s="5" t="s">
        <v>319</v>
      </c>
    </row>
    <row r="4" spans="2:3" ht="30" customHeight="1">
      <c r="B4" s="4" t="s">
        <v>327</v>
      </c>
      <c r="C4" s="5" t="s">
        <v>319</v>
      </c>
    </row>
    <row r="5" spans="2:3" ht="30" customHeight="1">
      <c r="B5" s="6" t="s">
        <v>320</v>
      </c>
      <c r="C5" s="5" t="s">
        <v>319</v>
      </c>
    </row>
    <row r="6" spans="2:3" ht="30" customHeight="1">
      <c r="B6" s="6" t="s">
        <v>321</v>
      </c>
      <c r="C6" s="5" t="s">
        <v>319</v>
      </c>
    </row>
    <row r="7" spans="2:3" ht="30" customHeight="1">
      <c r="B7" s="7" t="s">
        <v>322</v>
      </c>
      <c r="C7" s="5" t="s">
        <v>319</v>
      </c>
    </row>
    <row r="8" spans="2:3" ht="30" customHeight="1">
      <c r="B8" s="8" t="s">
        <v>323</v>
      </c>
      <c r="C8" s="5" t="s">
        <v>319</v>
      </c>
    </row>
    <row r="9" spans="2:3" ht="30" customHeight="1">
      <c r="B9" s="8" t="s">
        <v>325</v>
      </c>
      <c r="C9" s="5" t="s">
        <v>319</v>
      </c>
    </row>
    <row r="10" spans="2:3" ht="30" customHeight="1">
      <c r="B10" s="9" t="s">
        <v>330</v>
      </c>
      <c r="C10" s="5" t="s">
        <v>319</v>
      </c>
    </row>
    <row r="11" spans="2:3" ht="30" customHeight="1">
      <c r="B11" s="8" t="s">
        <v>329</v>
      </c>
      <c r="C11" s="5" t="s">
        <v>319</v>
      </c>
    </row>
  </sheetData>
  <phoneticPr fontId="3"/>
  <hyperlinks>
    <hyperlink ref="C3" location="'125'!A1" display="表示"/>
    <hyperlink ref="C4:C11" r:id="rId1" location="'125,126'!A1" display="表示"/>
    <hyperlink ref="C4" location="'126'!A1" display="表示"/>
    <hyperlink ref="C5" location="'127'!A1" display="表示"/>
    <hyperlink ref="C6" location="'128'!A1" display="表示"/>
    <hyperlink ref="C7" location="'129'!A1" display="表示"/>
    <hyperlink ref="C8" location="'130'!A1" display="表示"/>
    <hyperlink ref="C9" location="'131'!A1" display="表示"/>
    <hyperlink ref="C10" location="'132'!A1" display="表示"/>
    <hyperlink ref="C11" location="'133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/>
  </sheetViews>
  <sheetFormatPr defaultRowHeight="13.5"/>
  <cols>
    <col min="1" max="1" width="12.375" customWidth="1"/>
    <col min="2" max="9" width="7.625" customWidth="1"/>
  </cols>
  <sheetData>
    <row r="1" spans="1:9" ht="18" customHeight="1">
      <c r="A1" s="246" t="s">
        <v>331</v>
      </c>
    </row>
    <row r="2" spans="1:9" s="11" customFormat="1" ht="19.5" customHeight="1">
      <c r="A2" s="10" t="s">
        <v>324</v>
      </c>
      <c r="B2" s="10"/>
      <c r="C2" s="10"/>
    </row>
    <row r="3" spans="1:9" s="11" customFormat="1" ht="15" customHeight="1" thickBot="1">
      <c r="A3" s="12"/>
      <c r="B3" s="13"/>
      <c r="C3" s="13"/>
      <c r="D3" s="13"/>
      <c r="E3" s="13"/>
      <c r="G3" s="229"/>
      <c r="H3" s="229"/>
      <c r="I3" s="95" t="s">
        <v>306</v>
      </c>
    </row>
    <row r="4" spans="1:9" s="11" customFormat="1" ht="15" customHeight="1" thickTop="1">
      <c r="A4" s="261" t="s">
        <v>199</v>
      </c>
      <c r="B4" s="259" t="s">
        <v>304</v>
      </c>
      <c r="C4" s="233"/>
      <c r="D4" s="233"/>
      <c r="E4" s="233"/>
      <c r="F4" s="233"/>
      <c r="G4" s="234"/>
      <c r="H4" s="234"/>
      <c r="I4" s="234"/>
    </row>
    <row r="5" spans="1:9" s="11" customFormat="1" ht="36" customHeight="1">
      <c r="A5" s="266"/>
      <c r="B5" s="252"/>
      <c r="C5" s="28" t="s">
        <v>303</v>
      </c>
      <c r="D5" s="28" t="s">
        <v>302</v>
      </c>
      <c r="E5" s="29" t="s">
        <v>301</v>
      </c>
      <c r="F5" s="152" t="s">
        <v>300</v>
      </c>
      <c r="G5" s="152" t="s">
        <v>299</v>
      </c>
      <c r="H5" s="152" t="s">
        <v>298</v>
      </c>
      <c r="I5" s="152" t="s">
        <v>297</v>
      </c>
    </row>
    <row r="6" spans="1:9" s="11" customFormat="1" ht="16.5" customHeight="1">
      <c r="A6" s="15" t="s">
        <v>193</v>
      </c>
      <c r="B6" s="235">
        <v>399</v>
      </c>
      <c r="C6" s="31">
        <v>294</v>
      </c>
      <c r="D6" s="31">
        <v>5</v>
      </c>
      <c r="E6" s="31">
        <v>1</v>
      </c>
      <c r="F6" s="31">
        <v>1</v>
      </c>
      <c r="G6" s="31">
        <v>6</v>
      </c>
      <c r="H6" s="31">
        <v>71</v>
      </c>
      <c r="I6" s="32">
        <v>21</v>
      </c>
    </row>
    <row r="7" spans="1:9" s="11" customFormat="1" ht="16.5" customHeight="1">
      <c r="A7" s="15" t="s">
        <v>192</v>
      </c>
      <c r="B7" s="235">
        <v>400</v>
      </c>
      <c r="C7" s="31">
        <v>295</v>
      </c>
      <c r="D7" s="31">
        <v>5</v>
      </c>
      <c r="E7" s="31">
        <v>1</v>
      </c>
      <c r="F7" s="31">
        <v>1</v>
      </c>
      <c r="G7" s="31">
        <v>6</v>
      </c>
      <c r="H7" s="31">
        <v>71</v>
      </c>
      <c r="I7" s="32">
        <v>21</v>
      </c>
    </row>
    <row r="8" spans="1:9" s="11" customFormat="1" ht="16.5" customHeight="1">
      <c r="A8" s="15" t="s">
        <v>191</v>
      </c>
      <c r="B8" s="235">
        <v>392</v>
      </c>
      <c r="C8" s="31">
        <v>292</v>
      </c>
      <c r="D8" s="31">
        <v>5</v>
      </c>
      <c r="E8" s="31">
        <v>1</v>
      </c>
      <c r="F8" s="31">
        <v>1</v>
      </c>
      <c r="G8" s="31">
        <v>5</v>
      </c>
      <c r="H8" s="31">
        <v>67</v>
      </c>
      <c r="I8" s="32">
        <v>21</v>
      </c>
    </row>
    <row r="9" spans="1:9" s="11" customFormat="1" ht="16.5" customHeight="1">
      <c r="A9" s="15" t="s">
        <v>190</v>
      </c>
      <c r="B9" s="235">
        <v>390</v>
      </c>
      <c r="C9" s="31">
        <v>289</v>
      </c>
      <c r="D9" s="31">
        <v>5</v>
      </c>
      <c r="E9" s="31">
        <v>2</v>
      </c>
      <c r="F9" s="31">
        <v>1</v>
      </c>
      <c r="G9" s="31">
        <v>6</v>
      </c>
      <c r="H9" s="31">
        <v>66</v>
      </c>
      <c r="I9" s="32">
        <v>21</v>
      </c>
    </row>
    <row r="10" spans="1:9" s="11" customFormat="1" ht="16.5" customHeight="1">
      <c r="A10" s="15" t="s">
        <v>189</v>
      </c>
      <c r="B10" s="235">
        <v>387</v>
      </c>
      <c r="C10" s="31">
        <v>287</v>
      </c>
      <c r="D10" s="31">
        <v>5</v>
      </c>
      <c r="E10" s="31">
        <v>2</v>
      </c>
      <c r="F10" s="31">
        <v>1</v>
      </c>
      <c r="G10" s="31">
        <v>5</v>
      </c>
      <c r="H10" s="31">
        <v>66</v>
      </c>
      <c r="I10" s="32">
        <v>21</v>
      </c>
    </row>
    <row r="11" spans="1:9" s="11" customFormat="1" ht="16.5" customHeight="1">
      <c r="A11" s="15" t="s">
        <v>188</v>
      </c>
      <c r="B11" s="235">
        <v>374</v>
      </c>
      <c r="C11" s="31">
        <v>276</v>
      </c>
      <c r="D11" s="31">
        <v>5</v>
      </c>
      <c r="E11" s="31">
        <v>2</v>
      </c>
      <c r="F11" s="31">
        <v>1</v>
      </c>
      <c r="G11" s="31">
        <v>5</v>
      </c>
      <c r="H11" s="31">
        <v>65</v>
      </c>
      <c r="I11" s="32">
        <v>20</v>
      </c>
    </row>
    <row r="12" spans="1:9" s="11" customFormat="1" ht="16.5" customHeight="1">
      <c r="A12" s="15" t="s">
        <v>187</v>
      </c>
      <c r="B12" s="235">
        <v>365</v>
      </c>
      <c r="C12" s="31">
        <v>270</v>
      </c>
      <c r="D12" s="31">
        <v>5</v>
      </c>
      <c r="E12" s="31">
        <v>2</v>
      </c>
      <c r="F12" s="31">
        <v>1</v>
      </c>
      <c r="G12" s="31">
        <v>5</v>
      </c>
      <c r="H12" s="31">
        <v>62</v>
      </c>
      <c r="I12" s="32">
        <v>20</v>
      </c>
    </row>
    <row r="13" spans="1:9" s="11" customFormat="1" ht="16.5" customHeight="1">
      <c r="A13" s="15" t="s">
        <v>186</v>
      </c>
      <c r="B13" s="235">
        <v>359</v>
      </c>
      <c r="C13" s="31">
        <v>266</v>
      </c>
      <c r="D13" s="31">
        <v>5</v>
      </c>
      <c r="E13" s="31">
        <v>2</v>
      </c>
      <c r="F13" s="31">
        <v>1</v>
      </c>
      <c r="G13" s="31">
        <v>5</v>
      </c>
      <c r="H13" s="31">
        <v>61</v>
      </c>
      <c r="I13" s="32">
        <v>19</v>
      </c>
    </row>
    <row r="14" spans="1:9" s="11" customFormat="1" ht="16.5" customHeight="1">
      <c r="A14" s="15" t="s">
        <v>185</v>
      </c>
      <c r="B14" s="235">
        <v>353</v>
      </c>
      <c r="C14" s="31">
        <v>263</v>
      </c>
      <c r="D14" s="31">
        <v>5</v>
      </c>
      <c r="E14" s="31">
        <v>2</v>
      </c>
      <c r="F14" s="31">
        <v>1</v>
      </c>
      <c r="G14" s="31">
        <v>5</v>
      </c>
      <c r="H14" s="31">
        <v>56</v>
      </c>
      <c r="I14" s="32">
        <v>21</v>
      </c>
    </row>
    <row r="15" spans="1:9" s="11" customFormat="1" ht="16.5" customHeight="1">
      <c r="A15" s="15" t="s">
        <v>184</v>
      </c>
      <c r="B15" s="235">
        <v>342</v>
      </c>
      <c r="C15" s="31">
        <v>259</v>
      </c>
      <c r="D15" s="31">
        <v>5</v>
      </c>
      <c r="E15" s="31">
        <v>2</v>
      </c>
      <c r="F15" s="31">
        <v>1</v>
      </c>
      <c r="G15" s="31">
        <v>5</v>
      </c>
      <c r="H15" s="31">
        <v>49</v>
      </c>
      <c r="I15" s="32">
        <v>21</v>
      </c>
    </row>
    <row r="16" spans="1:9" s="11" customFormat="1" ht="16.5" customHeight="1">
      <c r="A16" s="15" t="s">
        <v>200</v>
      </c>
      <c r="B16" s="236">
        <v>339</v>
      </c>
      <c r="C16" s="237">
        <v>260</v>
      </c>
      <c r="D16" s="237">
        <v>5</v>
      </c>
      <c r="E16" s="237">
        <v>1</v>
      </c>
      <c r="F16" s="237">
        <v>1</v>
      </c>
      <c r="G16" s="237">
        <v>5</v>
      </c>
      <c r="H16" s="237">
        <v>49</v>
      </c>
      <c r="I16" s="238">
        <v>18</v>
      </c>
    </row>
    <row r="17" spans="1:9" s="11" customFormat="1" ht="16.5" customHeight="1">
      <c r="A17" s="15" t="s">
        <v>296</v>
      </c>
      <c r="B17" s="239">
        <v>331</v>
      </c>
      <c r="C17" s="240">
        <v>256</v>
      </c>
      <c r="D17" s="240">
        <v>5</v>
      </c>
      <c r="E17" s="240">
        <v>1</v>
      </c>
      <c r="F17" s="240" t="s">
        <v>295</v>
      </c>
      <c r="G17" s="240">
        <v>3</v>
      </c>
      <c r="H17" s="240">
        <v>48</v>
      </c>
      <c r="I17" s="238">
        <v>18</v>
      </c>
    </row>
    <row r="18" spans="1:9" s="11" customFormat="1" ht="16.5" customHeight="1">
      <c r="A18" s="42" t="s">
        <v>294</v>
      </c>
      <c r="B18" s="241">
        <v>328</v>
      </c>
      <c r="C18" s="242">
        <v>249</v>
      </c>
      <c r="D18" s="242">
        <v>5</v>
      </c>
      <c r="E18" s="242">
        <v>1</v>
      </c>
      <c r="F18" s="242">
        <v>1</v>
      </c>
      <c r="G18" s="242">
        <v>4</v>
      </c>
      <c r="H18" s="242">
        <v>49</v>
      </c>
      <c r="I18" s="243">
        <v>19</v>
      </c>
    </row>
    <row r="19" spans="1:9" s="11" customFormat="1" ht="18" customHeight="1">
      <c r="A19" s="72" t="s">
        <v>293</v>
      </c>
      <c r="B19" s="72"/>
      <c r="C19" s="14"/>
      <c r="D19" s="14"/>
      <c r="E19" s="14"/>
      <c r="F19" s="14"/>
      <c r="G19" s="14"/>
      <c r="H19" s="14"/>
      <c r="I19" s="14"/>
    </row>
  </sheetData>
  <mergeCells count="2"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1"/>
  <sheetViews>
    <sheetView zoomScaleNormal="100" zoomScaleSheetLayoutView="100" workbookViewId="0"/>
  </sheetViews>
  <sheetFormatPr defaultColWidth="10.625" defaultRowHeight="13.5"/>
  <cols>
    <col min="1" max="1" width="10.625" style="11" customWidth="1"/>
    <col min="2" max="8" width="6.5" style="11" customWidth="1"/>
    <col min="9" max="9" width="7.625" style="11" customWidth="1"/>
    <col min="10" max="11" width="6.5" style="11" customWidth="1"/>
    <col min="12" max="12" width="11.375" style="11" customWidth="1"/>
    <col min="13" max="16384" width="10.625" style="11"/>
  </cols>
  <sheetData>
    <row r="1" spans="1:16" ht="18" customHeight="1">
      <c r="A1" s="245" t="s">
        <v>331</v>
      </c>
    </row>
    <row r="2" spans="1:16" ht="19.5" customHeight="1">
      <c r="A2" s="10" t="s">
        <v>38</v>
      </c>
      <c r="B2" s="10"/>
      <c r="C2" s="10"/>
      <c r="D2" s="10"/>
      <c r="E2" s="10"/>
    </row>
    <row r="3" spans="1:16" ht="15" customHeight="1" thickBot="1">
      <c r="A3" s="12"/>
      <c r="B3" s="13"/>
      <c r="C3" s="13"/>
      <c r="D3" s="13"/>
      <c r="E3" s="13"/>
      <c r="F3" s="13"/>
      <c r="G3" s="13"/>
      <c r="H3" s="14"/>
      <c r="I3" s="14"/>
      <c r="J3" s="14"/>
      <c r="K3" s="14"/>
    </row>
    <row r="4" spans="1:16" ht="18" customHeight="1" thickTop="1">
      <c r="A4" s="261" t="s">
        <v>26</v>
      </c>
      <c r="B4" s="259" t="s">
        <v>37</v>
      </c>
      <c r="C4" s="260"/>
      <c r="D4" s="260"/>
      <c r="E4" s="260"/>
      <c r="F4" s="260"/>
      <c r="G4" s="261"/>
      <c r="H4" s="262" t="s">
        <v>36</v>
      </c>
      <c r="I4" s="263"/>
      <c r="J4" s="255" t="s">
        <v>35</v>
      </c>
      <c r="K4" s="256"/>
      <c r="L4" s="251" t="s">
        <v>34</v>
      </c>
      <c r="M4" s="14"/>
      <c r="N4" s="14"/>
      <c r="O4" s="14"/>
      <c r="P4" s="14"/>
    </row>
    <row r="5" spans="1:16" ht="24" customHeight="1">
      <c r="A5" s="266"/>
      <c r="B5" s="253" t="s">
        <v>33</v>
      </c>
      <c r="C5" s="254"/>
      <c r="D5" s="253" t="s">
        <v>32</v>
      </c>
      <c r="E5" s="254"/>
      <c r="F5" s="253" t="s">
        <v>31</v>
      </c>
      <c r="G5" s="254"/>
      <c r="H5" s="264"/>
      <c r="I5" s="265"/>
      <c r="J5" s="257"/>
      <c r="K5" s="258"/>
      <c r="L5" s="252"/>
      <c r="M5" s="14"/>
      <c r="N5" s="14"/>
      <c r="O5" s="14"/>
      <c r="P5" s="14"/>
    </row>
    <row r="6" spans="1:16" ht="19.5" customHeight="1">
      <c r="A6" s="15" t="s">
        <v>17</v>
      </c>
      <c r="B6" s="249">
        <v>30</v>
      </c>
      <c r="C6" s="250"/>
      <c r="D6" s="249">
        <v>24</v>
      </c>
      <c r="E6" s="250"/>
      <c r="F6" s="249">
        <v>24</v>
      </c>
      <c r="G6" s="250"/>
      <c r="H6" s="249">
        <v>7</v>
      </c>
      <c r="I6" s="250"/>
      <c r="J6" s="249">
        <v>188</v>
      </c>
      <c r="K6" s="250"/>
      <c r="L6" s="16">
        <v>138823</v>
      </c>
      <c r="M6" s="14"/>
      <c r="N6" s="14"/>
      <c r="O6" s="14"/>
      <c r="P6" s="14"/>
    </row>
    <row r="7" spans="1:16" ht="19.5" customHeight="1">
      <c r="A7" s="15" t="s">
        <v>16</v>
      </c>
      <c r="B7" s="249">
        <v>30</v>
      </c>
      <c r="C7" s="250"/>
      <c r="D7" s="249">
        <v>24</v>
      </c>
      <c r="E7" s="250"/>
      <c r="F7" s="249">
        <v>24</v>
      </c>
      <c r="G7" s="250"/>
      <c r="H7" s="249">
        <v>9</v>
      </c>
      <c r="I7" s="250"/>
      <c r="J7" s="249">
        <v>171</v>
      </c>
      <c r="K7" s="250"/>
      <c r="L7" s="16">
        <v>138258</v>
      </c>
      <c r="M7" s="14"/>
      <c r="N7" s="14"/>
      <c r="O7" s="14"/>
      <c r="P7" s="14"/>
    </row>
    <row r="8" spans="1:16" ht="19.5" customHeight="1">
      <c r="A8" s="15" t="s">
        <v>15</v>
      </c>
      <c r="B8" s="249">
        <v>30</v>
      </c>
      <c r="C8" s="250"/>
      <c r="D8" s="249">
        <v>24</v>
      </c>
      <c r="E8" s="250"/>
      <c r="F8" s="249">
        <v>24</v>
      </c>
      <c r="G8" s="250"/>
      <c r="H8" s="249">
        <v>7</v>
      </c>
      <c r="I8" s="250"/>
      <c r="J8" s="249">
        <v>161</v>
      </c>
      <c r="K8" s="250"/>
      <c r="L8" s="16">
        <v>134598</v>
      </c>
      <c r="M8" s="14"/>
      <c r="N8" s="14"/>
      <c r="O8" s="14"/>
      <c r="P8" s="14"/>
    </row>
    <row r="9" spans="1:16" ht="19.5" customHeight="1">
      <c r="A9" s="15" t="s">
        <v>14</v>
      </c>
      <c r="B9" s="249">
        <v>30</v>
      </c>
      <c r="C9" s="250"/>
      <c r="D9" s="249">
        <v>24</v>
      </c>
      <c r="E9" s="250"/>
      <c r="F9" s="249">
        <v>23</v>
      </c>
      <c r="G9" s="250"/>
      <c r="H9" s="249">
        <v>7</v>
      </c>
      <c r="I9" s="250"/>
      <c r="J9" s="249">
        <v>181</v>
      </c>
      <c r="K9" s="250"/>
      <c r="L9" s="16">
        <v>128341</v>
      </c>
      <c r="M9" s="14"/>
      <c r="N9" s="14"/>
      <c r="O9" s="14"/>
      <c r="P9" s="14"/>
    </row>
    <row r="10" spans="1:16" ht="19.5" customHeight="1">
      <c r="A10" s="15" t="s">
        <v>13</v>
      </c>
      <c r="B10" s="249">
        <v>26</v>
      </c>
      <c r="C10" s="250"/>
      <c r="D10" s="249">
        <v>24</v>
      </c>
      <c r="E10" s="250"/>
      <c r="F10" s="249">
        <v>24</v>
      </c>
      <c r="G10" s="250"/>
      <c r="H10" s="249">
        <v>6</v>
      </c>
      <c r="I10" s="250"/>
      <c r="J10" s="249">
        <v>189</v>
      </c>
      <c r="K10" s="250"/>
      <c r="L10" s="16">
        <v>131654</v>
      </c>
      <c r="M10" s="14"/>
      <c r="N10" s="14"/>
      <c r="O10" s="14"/>
      <c r="P10" s="14"/>
    </row>
    <row r="11" spans="1:16" ht="19.5" customHeight="1">
      <c r="A11" s="15" t="s">
        <v>12</v>
      </c>
      <c r="B11" s="249">
        <v>26</v>
      </c>
      <c r="C11" s="250"/>
      <c r="D11" s="249">
        <v>24</v>
      </c>
      <c r="E11" s="250"/>
      <c r="F11" s="249">
        <v>24</v>
      </c>
      <c r="G11" s="250"/>
      <c r="H11" s="249">
        <v>6</v>
      </c>
      <c r="I11" s="250"/>
      <c r="J11" s="249">
        <v>176</v>
      </c>
      <c r="K11" s="250"/>
      <c r="L11" s="16">
        <v>138626</v>
      </c>
      <c r="M11" s="14"/>
      <c r="N11" s="14"/>
      <c r="O11" s="14"/>
      <c r="P11" s="14"/>
    </row>
    <row r="12" spans="1:16" ht="19.5" customHeight="1">
      <c r="A12" s="15" t="s">
        <v>8</v>
      </c>
      <c r="B12" s="249">
        <v>26</v>
      </c>
      <c r="C12" s="250"/>
      <c r="D12" s="249">
        <v>24</v>
      </c>
      <c r="E12" s="250"/>
      <c r="F12" s="249">
        <v>24</v>
      </c>
      <c r="G12" s="250"/>
      <c r="H12" s="249">
        <v>7</v>
      </c>
      <c r="I12" s="250"/>
      <c r="J12" s="249">
        <v>221</v>
      </c>
      <c r="K12" s="250"/>
      <c r="L12" s="16">
        <v>132222</v>
      </c>
      <c r="M12" s="14"/>
      <c r="N12" s="14"/>
      <c r="O12" s="14"/>
      <c r="P12" s="14"/>
    </row>
    <row r="13" spans="1:16" ht="19.5" customHeight="1">
      <c r="A13" s="15" t="s">
        <v>7</v>
      </c>
      <c r="B13" s="249">
        <v>26</v>
      </c>
      <c r="C13" s="250"/>
      <c r="D13" s="249">
        <v>24</v>
      </c>
      <c r="E13" s="250"/>
      <c r="F13" s="249">
        <v>24</v>
      </c>
      <c r="G13" s="250"/>
      <c r="H13" s="249">
        <v>6</v>
      </c>
      <c r="I13" s="250"/>
      <c r="J13" s="249">
        <v>179</v>
      </c>
      <c r="K13" s="250"/>
      <c r="L13" s="16">
        <v>130738</v>
      </c>
      <c r="M13" s="14"/>
      <c r="N13" s="14"/>
      <c r="O13" s="14"/>
      <c r="P13" s="14"/>
    </row>
    <row r="14" spans="1:16" ht="19.5" customHeight="1">
      <c r="A14" s="15" t="s">
        <v>6</v>
      </c>
      <c r="B14" s="249">
        <v>26</v>
      </c>
      <c r="C14" s="250"/>
      <c r="D14" s="249">
        <v>21</v>
      </c>
      <c r="E14" s="250"/>
      <c r="F14" s="249">
        <v>21</v>
      </c>
      <c r="G14" s="250"/>
      <c r="H14" s="249">
        <v>6</v>
      </c>
      <c r="I14" s="250"/>
      <c r="J14" s="249">
        <v>178</v>
      </c>
      <c r="K14" s="250"/>
      <c r="L14" s="16">
        <v>118633</v>
      </c>
      <c r="M14" s="14"/>
      <c r="N14" s="14"/>
      <c r="O14" s="14"/>
      <c r="P14" s="14"/>
    </row>
    <row r="15" spans="1:16" ht="19.5" customHeight="1">
      <c r="A15" s="15" t="s">
        <v>5</v>
      </c>
      <c r="B15" s="249">
        <v>26</v>
      </c>
      <c r="C15" s="250"/>
      <c r="D15" s="249">
        <v>21</v>
      </c>
      <c r="E15" s="250"/>
      <c r="F15" s="249">
        <v>21</v>
      </c>
      <c r="G15" s="250"/>
      <c r="H15" s="249">
        <v>7</v>
      </c>
      <c r="I15" s="250"/>
      <c r="J15" s="249">
        <v>177</v>
      </c>
      <c r="K15" s="250"/>
      <c r="L15" s="16">
        <v>118572</v>
      </c>
      <c r="M15" s="14"/>
      <c r="N15" s="14"/>
      <c r="O15" s="14"/>
      <c r="P15" s="14"/>
    </row>
    <row r="16" spans="1:16" ht="19.5" customHeight="1">
      <c r="A16" s="15" t="s">
        <v>4</v>
      </c>
      <c r="B16" s="249">
        <v>26</v>
      </c>
      <c r="C16" s="250"/>
      <c r="D16" s="249">
        <v>21</v>
      </c>
      <c r="E16" s="250"/>
      <c r="F16" s="249">
        <v>20</v>
      </c>
      <c r="G16" s="250"/>
      <c r="H16" s="249">
        <v>6</v>
      </c>
      <c r="I16" s="250"/>
      <c r="J16" s="249">
        <v>171</v>
      </c>
      <c r="K16" s="250"/>
      <c r="L16" s="16">
        <v>110703</v>
      </c>
      <c r="M16" s="14"/>
      <c r="N16" s="14"/>
      <c r="O16" s="14"/>
      <c r="P16" s="14"/>
    </row>
    <row r="17" spans="1:17" ht="19.5" customHeight="1">
      <c r="A17" s="15" t="s">
        <v>3</v>
      </c>
      <c r="B17" s="267">
        <v>26</v>
      </c>
      <c r="C17" s="268"/>
      <c r="D17" s="273">
        <v>21</v>
      </c>
      <c r="E17" s="274"/>
      <c r="F17" s="267">
        <v>21</v>
      </c>
      <c r="G17" s="268"/>
      <c r="H17" s="267">
        <v>5</v>
      </c>
      <c r="I17" s="268"/>
      <c r="J17" s="267">
        <v>143</v>
      </c>
      <c r="K17" s="275"/>
      <c r="L17" s="17">
        <v>109946</v>
      </c>
      <c r="M17" s="14"/>
      <c r="N17" s="14"/>
      <c r="O17" s="14"/>
      <c r="P17" s="14"/>
    </row>
    <row r="18" spans="1:17" ht="19.5" customHeight="1">
      <c r="A18" s="18" t="s">
        <v>30</v>
      </c>
      <c r="B18" s="267">
        <v>26</v>
      </c>
      <c r="C18" s="268"/>
      <c r="D18" s="273">
        <v>21</v>
      </c>
      <c r="E18" s="274"/>
      <c r="F18" s="267">
        <v>21</v>
      </c>
      <c r="G18" s="268"/>
      <c r="H18" s="267">
        <v>6</v>
      </c>
      <c r="I18" s="268"/>
      <c r="J18" s="267">
        <v>164</v>
      </c>
      <c r="K18" s="268"/>
      <c r="L18" s="17">
        <v>112563</v>
      </c>
      <c r="M18" s="14"/>
      <c r="N18" s="14"/>
      <c r="O18" s="14"/>
      <c r="P18" s="14"/>
    </row>
    <row r="19" spans="1:17" ht="19.5" customHeight="1">
      <c r="A19" s="19" t="s">
        <v>1</v>
      </c>
      <c r="B19" s="269" t="s">
        <v>29</v>
      </c>
      <c r="C19" s="270"/>
      <c r="D19" s="271">
        <v>21</v>
      </c>
      <c r="E19" s="272"/>
      <c r="F19" s="269">
        <v>21</v>
      </c>
      <c r="G19" s="270"/>
      <c r="H19" s="269">
        <v>6</v>
      </c>
      <c r="I19" s="270"/>
      <c r="J19" s="269">
        <v>157</v>
      </c>
      <c r="K19" s="270"/>
      <c r="L19" s="20">
        <v>100937</v>
      </c>
      <c r="M19" s="14"/>
      <c r="N19" s="14"/>
      <c r="O19" s="14"/>
      <c r="P19" s="14"/>
    </row>
    <row r="20" spans="1:17" ht="18" customHeight="1">
      <c r="A20" s="72" t="s">
        <v>0</v>
      </c>
      <c r="B20" s="72"/>
      <c r="C20" s="21"/>
      <c r="D20" s="22"/>
      <c r="E20" s="22"/>
      <c r="F20" s="21"/>
      <c r="G20" s="247" t="s">
        <v>28</v>
      </c>
      <c r="H20" s="247"/>
      <c r="I20" s="247"/>
      <c r="J20" s="247"/>
      <c r="K20" s="247"/>
      <c r="L20" s="247"/>
      <c r="M20" s="14"/>
      <c r="N20" s="14"/>
      <c r="O20" s="14"/>
      <c r="P20" s="14"/>
    </row>
    <row r="21" spans="1:17" ht="24" customHeight="1">
      <c r="C21" s="23"/>
      <c r="D21" s="24"/>
      <c r="E21" s="25"/>
      <c r="G21" s="248"/>
      <c r="H21" s="248"/>
      <c r="I21" s="248"/>
      <c r="J21" s="248"/>
      <c r="K21" s="248"/>
      <c r="L21" s="248"/>
      <c r="M21" s="14"/>
      <c r="N21" s="26"/>
      <c r="O21" s="26"/>
      <c r="P21" s="26"/>
      <c r="Q21" s="26"/>
    </row>
  </sheetData>
  <mergeCells count="79">
    <mergeCell ref="H17:I17"/>
    <mergeCell ref="J17:K17"/>
    <mergeCell ref="F19:G19"/>
    <mergeCell ref="H19:I19"/>
    <mergeCell ref="J19:K19"/>
    <mergeCell ref="H18:I18"/>
    <mergeCell ref="J18:K18"/>
    <mergeCell ref="F17:G17"/>
    <mergeCell ref="F18:G18"/>
    <mergeCell ref="H12:I12"/>
    <mergeCell ref="F12:G12"/>
    <mergeCell ref="J15:K15"/>
    <mergeCell ref="J16:K16"/>
    <mergeCell ref="H13:I13"/>
    <mergeCell ref="J14:K14"/>
    <mergeCell ref="H14:I14"/>
    <mergeCell ref="H16:I16"/>
    <mergeCell ref="H15:I15"/>
    <mergeCell ref="J13:K13"/>
    <mergeCell ref="F16:G16"/>
    <mergeCell ref="D16:E16"/>
    <mergeCell ref="D15:E15"/>
    <mergeCell ref="F15:G15"/>
    <mergeCell ref="F6:G6"/>
    <mergeCell ref="F7:G7"/>
    <mergeCell ref="F13:G13"/>
    <mergeCell ref="F10:G10"/>
    <mergeCell ref="F11:G11"/>
    <mergeCell ref="F14:G14"/>
    <mergeCell ref="D8:E8"/>
    <mergeCell ref="B19:C19"/>
    <mergeCell ref="D19:E19"/>
    <mergeCell ref="D5:E5"/>
    <mergeCell ref="D17:E17"/>
    <mergeCell ref="D18:E18"/>
    <mergeCell ref="D14:E14"/>
    <mergeCell ref="D10:E10"/>
    <mergeCell ref="D11:E11"/>
    <mergeCell ref="D9:E9"/>
    <mergeCell ref="B6:C6"/>
    <mergeCell ref="B7:C7"/>
    <mergeCell ref="D12:E12"/>
    <mergeCell ref="D13:E13"/>
    <mergeCell ref="D6:E6"/>
    <mergeCell ref="D7:E7"/>
    <mergeCell ref="A4:A5"/>
    <mergeCell ref="B13:C13"/>
    <mergeCell ref="B14:C14"/>
    <mergeCell ref="B18:C18"/>
    <mergeCell ref="B15:C15"/>
    <mergeCell ref="B16:C16"/>
    <mergeCell ref="B8:C8"/>
    <mergeCell ref="B9:C9"/>
    <mergeCell ref="B10:C10"/>
    <mergeCell ref="B11:C11"/>
    <mergeCell ref="B17:C17"/>
    <mergeCell ref="B12:C12"/>
    <mergeCell ref="L4:L5"/>
    <mergeCell ref="F5:G5"/>
    <mergeCell ref="J4:K5"/>
    <mergeCell ref="B4:G4"/>
    <mergeCell ref="B5:C5"/>
    <mergeCell ref="H4:I5"/>
    <mergeCell ref="G20:L21"/>
    <mergeCell ref="J7:K7"/>
    <mergeCell ref="J8:K8"/>
    <mergeCell ref="J6:K6"/>
    <mergeCell ref="J12:K12"/>
    <mergeCell ref="J9:K9"/>
    <mergeCell ref="J10:K10"/>
    <mergeCell ref="J11:K11"/>
    <mergeCell ref="F8:G8"/>
    <mergeCell ref="F9:G9"/>
    <mergeCell ref="H10:I10"/>
    <mergeCell ref="H9:I9"/>
    <mergeCell ref="H6:I6"/>
    <mergeCell ref="H7:I7"/>
    <mergeCell ref="H8:I8"/>
    <mergeCell ref="H11:I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workbookViewId="0"/>
  </sheetViews>
  <sheetFormatPr defaultRowHeight="13.5"/>
  <cols>
    <col min="1" max="1" width="10.625" customWidth="1"/>
    <col min="2" max="2" width="9" customWidth="1"/>
  </cols>
  <sheetData>
    <row r="1" spans="1:11" ht="18" customHeight="1">
      <c r="A1" s="246" t="s">
        <v>331</v>
      </c>
    </row>
    <row r="2" spans="1:11" s="11" customFormat="1" ht="19.5" customHeight="1">
      <c r="A2" s="10" t="s">
        <v>27</v>
      </c>
      <c r="B2" s="10"/>
      <c r="C2" s="10"/>
      <c r="D2" s="10"/>
      <c r="J2" s="14"/>
    </row>
    <row r="3" spans="1:11" s="11" customFormat="1" ht="15" customHeight="1" thickBo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1" customFormat="1" ht="18" customHeight="1" thickTop="1">
      <c r="A4" s="261" t="s">
        <v>26</v>
      </c>
      <c r="B4" s="276" t="s">
        <v>25</v>
      </c>
      <c r="C4" s="277"/>
      <c r="D4" s="277"/>
      <c r="E4" s="277"/>
      <c r="F4" s="277"/>
      <c r="G4" s="277"/>
      <c r="H4" s="277"/>
      <c r="I4" s="284"/>
      <c r="J4" s="276" t="s">
        <v>24</v>
      </c>
      <c r="K4" s="277"/>
    </row>
    <row r="5" spans="1:11" s="11" customFormat="1" ht="35.25" customHeight="1">
      <c r="A5" s="266"/>
      <c r="B5" s="27" t="s">
        <v>23</v>
      </c>
      <c r="C5" s="28" t="s">
        <v>22</v>
      </c>
      <c r="D5" s="27" t="s">
        <v>23</v>
      </c>
      <c r="E5" s="28" t="s">
        <v>22</v>
      </c>
      <c r="F5" s="27" t="s">
        <v>23</v>
      </c>
      <c r="G5" s="28" t="s">
        <v>22</v>
      </c>
      <c r="H5" s="27" t="s">
        <v>23</v>
      </c>
      <c r="I5" s="28" t="s">
        <v>22</v>
      </c>
      <c r="J5" s="28" t="s">
        <v>21</v>
      </c>
      <c r="K5" s="29" t="s">
        <v>20</v>
      </c>
    </row>
    <row r="6" spans="1:11" s="11" customFormat="1" ht="18" customHeight="1">
      <c r="A6" s="15"/>
      <c r="B6" s="278" t="s">
        <v>11</v>
      </c>
      <c r="C6" s="279"/>
      <c r="D6" s="278" t="s">
        <v>10</v>
      </c>
      <c r="E6" s="279"/>
      <c r="F6" s="280" t="s">
        <v>19</v>
      </c>
      <c r="G6" s="280"/>
      <c r="H6" s="278" t="s">
        <v>18</v>
      </c>
      <c r="I6" s="279"/>
      <c r="J6" s="30"/>
      <c r="K6" s="30"/>
    </row>
    <row r="7" spans="1:11" s="11" customFormat="1" ht="19.5" customHeight="1">
      <c r="A7" s="15" t="s">
        <v>17</v>
      </c>
      <c r="B7" s="31">
        <v>6</v>
      </c>
      <c r="C7" s="31">
        <v>10</v>
      </c>
      <c r="D7" s="31">
        <v>6</v>
      </c>
      <c r="E7" s="31">
        <v>8</v>
      </c>
      <c r="F7" s="31">
        <v>6</v>
      </c>
      <c r="G7" s="31">
        <v>7</v>
      </c>
      <c r="H7" s="31">
        <v>6</v>
      </c>
      <c r="I7" s="31">
        <v>8</v>
      </c>
      <c r="J7" s="32">
        <v>1</v>
      </c>
      <c r="K7" s="33">
        <v>7</v>
      </c>
    </row>
    <row r="8" spans="1:11" s="11" customFormat="1" ht="19.5" customHeight="1">
      <c r="A8" s="15" t="s">
        <v>16</v>
      </c>
      <c r="B8" s="31">
        <v>6</v>
      </c>
      <c r="C8" s="31">
        <v>8</v>
      </c>
      <c r="D8" s="31">
        <v>6</v>
      </c>
      <c r="E8" s="31">
        <v>8</v>
      </c>
      <c r="F8" s="31">
        <v>6</v>
      </c>
      <c r="G8" s="31">
        <v>7</v>
      </c>
      <c r="H8" s="31">
        <v>6</v>
      </c>
      <c r="I8" s="31">
        <v>7</v>
      </c>
      <c r="J8" s="32">
        <v>1</v>
      </c>
      <c r="K8" s="33">
        <v>5</v>
      </c>
    </row>
    <row r="9" spans="1:11" s="11" customFormat="1" ht="19.5" customHeight="1">
      <c r="A9" s="15" t="s">
        <v>15</v>
      </c>
      <c r="B9" s="31">
        <v>6</v>
      </c>
      <c r="C9" s="31">
        <v>7</v>
      </c>
      <c r="D9" s="31">
        <v>6</v>
      </c>
      <c r="E9" s="31">
        <v>8</v>
      </c>
      <c r="F9" s="31">
        <v>6</v>
      </c>
      <c r="G9" s="31">
        <v>8</v>
      </c>
      <c r="H9" s="31">
        <v>6</v>
      </c>
      <c r="I9" s="31">
        <v>8</v>
      </c>
      <c r="J9" s="32">
        <v>1</v>
      </c>
      <c r="K9" s="33">
        <v>5</v>
      </c>
    </row>
    <row r="10" spans="1:11" s="11" customFormat="1" ht="19.5" customHeight="1">
      <c r="A10" s="15" t="s">
        <v>14</v>
      </c>
      <c r="B10" s="31">
        <v>6</v>
      </c>
      <c r="C10" s="31">
        <v>8</v>
      </c>
      <c r="D10" s="31">
        <v>6</v>
      </c>
      <c r="E10" s="31">
        <v>9</v>
      </c>
      <c r="F10" s="31">
        <v>6</v>
      </c>
      <c r="G10" s="31">
        <v>7</v>
      </c>
      <c r="H10" s="31">
        <v>6</v>
      </c>
      <c r="I10" s="31">
        <v>8</v>
      </c>
      <c r="J10" s="32">
        <v>1</v>
      </c>
      <c r="K10" s="33">
        <v>6</v>
      </c>
    </row>
    <row r="11" spans="1:11" s="11" customFormat="1" ht="19.5" customHeight="1">
      <c r="A11" s="15" t="s">
        <v>13</v>
      </c>
      <c r="B11" s="31">
        <v>6</v>
      </c>
      <c r="C11" s="31">
        <v>8</v>
      </c>
      <c r="D11" s="31">
        <v>6</v>
      </c>
      <c r="E11" s="31">
        <v>9</v>
      </c>
      <c r="F11" s="31">
        <v>6</v>
      </c>
      <c r="G11" s="31">
        <v>8</v>
      </c>
      <c r="H11" s="31">
        <v>6</v>
      </c>
      <c r="I11" s="31">
        <v>8</v>
      </c>
      <c r="J11" s="32">
        <v>2</v>
      </c>
      <c r="K11" s="33">
        <v>8</v>
      </c>
    </row>
    <row r="12" spans="1:11" s="11" customFormat="1" ht="19.5" customHeight="1">
      <c r="A12" s="15" t="s">
        <v>12</v>
      </c>
      <c r="B12" s="34">
        <v>6</v>
      </c>
      <c r="C12" s="34">
        <v>7</v>
      </c>
      <c r="D12" s="34">
        <v>6</v>
      </c>
      <c r="E12" s="34">
        <v>6</v>
      </c>
      <c r="F12" s="34">
        <v>6</v>
      </c>
      <c r="G12" s="34">
        <v>8</v>
      </c>
      <c r="H12" s="34">
        <v>6</v>
      </c>
      <c r="I12" s="34">
        <v>6</v>
      </c>
      <c r="J12" s="32">
        <v>2</v>
      </c>
      <c r="K12" s="33">
        <v>9</v>
      </c>
    </row>
    <row r="13" spans="1:11" s="11" customFormat="1" ht="18" customHeight="1">
      <c r="A13" s="15"/>
      <c r="B13" s="281" t="s">
        <v>11</v>
      </c>
      <c r="C13" s="282"/>
      <c r="D13" s="281" t="s">
        <v>10</v>
      </c>
      <c r="E13" s="282"/>
      <c r="F13" s="281" t="s">
        <v>9</v>
      </c>
      <c r="G13" s="282"/>
      <c r="H13" s="283"/>
      <c r="I13" s="283"/>
      <c r="J13" s="35"/>
      <c r="K13" s="36"/>
    </row>
    <row r="14" spans="1:11" s="11" customFormat="1" ht="19.5" customHeight="1">
      <c r="A14" s="15" t="s">
        <v>8</v>
      </c>
      <c r="B14" s="33">
        <v>8</v>
      </c>
      <c r="C14" s="37">
        <v>9</v>
      </c>
      <c r="D14" s="37">
        <v>8</v>
      </c>
      <c r="E14" s="37">
        <v>9</v>
      </c>
      <c r="F14" s="37">
        <v>8</v>
      </c>
      <c r="G14" s="37">
        <v>9</v>
      </c>
      <c r="H14" s="18"/>
      <c r="I14" s="15"/>
      <c r="J14" s="32">
        <v>2</v>
      </c>
      <c r="K14" s="33">
        <v>11</v>
      </c>
    </row>
    <row r="15" spans="1:11" s="11" customFormat="1" ht="19.5" customHeight="1">
      <c r="A15" s="15" t="s">
        <v>7</v>
      </c>
      <c r="B15" s="33">
        <v>8</v>
      </c>
      <c r="C15" s="31">
        <v>10</v>
      </c>
      <c r="D15" s="31">
        <v>8</v>
      </c>
      <c r="E15" s="31">
        <v>8</v>
      </c>
      <c r="F15" s="31">
        <v>8</v>
      </c>
      <c r="G15" s="31">
        <v>8</v>
      </c>
      <c r="H15" s="18"/>
      <c r="I15" s="15"/>
      <c r="J15" s="32">
        <v>2</v>
      </c>
      <c r="K15" s="33">
        <v>8</v>
      </c>
    </row>
    <row r="16" spans="1:11" s="11" customFormat="1" ht="19.5" customHeight="1">
      <c r="A16" s="15" t="s">
        <v>6</v>
      </c>
      <c r="B16" s="33">
        <v>7</v>
      </c>
      <c r="C16" s="31">
        <v>9</v>
      </c>
      <c r="D16" s="31">
        <v>7</v>
      </c>
      <c r="E16" s="31">
        <v>11</v>
      </c>
      <c r="F16" s="31">
        <v>7</v>
      </c>
      <c r="G16" s="31">
        <v>9</v>
      </c>
      <c r="H16" s="18"/>
      <c r="I16" s="15"/>
      <c r="J16" s="32">
        <v>2</v>
      </c>
      <c r="K16" s="33">
        <v>10</v>
      </c>
    </row>
    <row r="17" spans="1:11" s="11" customFormat="1" ht="19.5" customHeight="1">
      <c r="A17" s="15" t="s">
        <v>5</v>
      </c>
      <c r="B17" s="33">
        <v>7</v>
      </c>
      <c r="C17" s="31">
        <v>8</v>
      </c>
      <c r="D17" s="31">
        <v>7</v>
      </c>
      <c r="E17" s="31">
        <v>8</v>
      </c>
      <c r="F17" s="31">
        <v>7</v>
      </c>
      <c r="G17" s="31">
        <v>9</v>
      </c>
      <c r="H17" s="18"/>
      <c r="I17" s="15"/>
      <c r="J17" s="32">
        <v>3</v>
      </c>
      <c r="K17" s="33">
        <v>14</v>
      </c>
    </row>
    <row r="18" spans="1:11" s="11" customFormat="1" ht="19.5" customHeight="1">
      <c r="A18" s="15" t="s">
        <v>4</v>
      </c>
      <c r="B18" s="33">
        <v>7</v>
      </c>
      <c r="C18" s="31">
        <v>10</v>
      </c>
      <c r="D18" s="31">
        <v>6</v>
      </c>
      <c r="E18" s="31">
        <v>7</v>
      </c>
      <c r="F18" s="31">
        <v>7</v>
      </c>
      <c r="G18" s="31">
        <v>8</v>
      </c>
      <c r="H18" s="18"/>
      <c r="I18" s="15"/>
      <c r="J18" s="32">
        <v>2</v>
      </c>
      <c r="K18" s="33">
        <v>8</v>
      </c>
    </row>
    <row r="19" spans="1:11" s="11" customFormat="1" ht="19.5" customHeight="1">
      <c r="A19" s="15" t="s">
        <v>3</v>
      </c>
      <c r="B19" s="38">
        <v>7</v>
      </c>
      <c r="C19" s="39">
        <v>11</v>
      </c>
      <c r="D19" s="39">
        <v>7</v>
      </c>
      <c r="E19" s="39">
        <v>10</v>
      </c>
      <c r="F19" s="39">
        <v>7</v>
      </c>
      <c r="G19" s="39">
        <v>9</v>
      </c>
      <c r="H19" s="40"/>
      <c r="I19" s="41"/>
      <c r="J19" s="40">
        <v>2</v>
      </c>
      <c r="K19" s="38">
        <v>11</v>
      </c>
    </row>
    <row r="20" spans="1:11" s="11" customFormat="1" ht="19.5" customHeight="1">
      <c r="A20" s="15" t="s">
        <v>2</v>
      </c>
      <c r="B20" s="38">
        <v>7</v>
      </c>
      <c r="C20" s="38">
        <v>10</v>
      </c>
      <c r="D20" s="38">
        <v>7</v>
      </c>
      <c r="E20" s="38">
        <v>9</v>
      </c>
      <c r="F20" s="38">
        <v>7</v>
      </c>
      <c r="G20" s="38">
        <v>9</v>
      </c>
      <c r="H20" s="38"/>
      <c r="I20" s="40"/>
      <c r="J20" s="38">
        <v>2</v>
      </c>
      <c r="K20" s="38">
        <v>28</v>
      </c>
    </row>
    <row r="21" spans="1:11" s="11" customFormat="1" ht="19.5" customHeight="1">
      <c r="A21" s="42" t="s">
        <v>1</v>
      </c>
      <c r="B21" s="43">
        <v>7</v>
      </c>
      <c r="C21" s="43">
        <v>9</v>
      </c>
      <c r="D21" s="43">
        <v>7</v>
      </c>
      <c r="E21" s="43">
        <v>8</v>
      </c>
      <c r="F21" s="43">
        <v>7</v>
      </c>
      <c r="G21" s="43">
        <v>8</v>
      </c>
      <c r="H21" s="44"/>
      <c r="I21" s="45"/>
      <c r="J21" s="43">
        <v>2</v>
      </c>
      <c r="K21" s="44">
        <v>29</v>
      </c>
    </row>
    <row r="22" spans="1:11" s="11" customFormat="1" ht="18" customHeight="1">
      <c r="A22" s="72" t="s">
        <v>0</v>
      </c>
      <c r="B22" s="72"/>
      <c r="C22" s="14"/>
      <c r="D22" s="14"/>
      <c r="E22" s="14"/>
      <c r="F22" s="14"/>
      <c r="G22" s="14"/>
      <c r="H22" s="14"/>
      <c r="I22" s="14"/>
      <c r="J22" s="14"/>
      <c r="K22" s="14"/>
    </row>
  </sheetData>
  <mergeCells count="11">
    <mergeCell ref="B13:C13"/>
    <mergeCell ref="D13:E13"/>
    <mergeCell ref="F13:G13"/>
    <mergeCell ref="H13:I13"/>
    <mergeCell ref="A4:A5"/>
    <mergeCell ref="B4:I4"/>
    <mergeCell ref="J4:K4"/>
    <mergeCell ref="B6:C6"/>
    <mergeCell ref="D6:E6"/>
    <mergeCell ref="F6:G6"/>
    <mergeCell ref="H6:I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6"/>
  <sheetViews>
    <sheetView zoomScaleNormal="100" zoomScaleSheetLayoutView="70" workbookViewId="0"/>
  </sheetViews>
  <sheetFormatPr defaultColWidth="11" defaultRowHeight="13.5"/>
  <cols>
    <col min="1" max="1" width="17.875" style="11" customWidth="1"/>
    <col min="2" max="2" width="10" style="11" customWidth="1"/>
    <col min="3" max="3" width="9.25" style="11" customWidth="1"/>
    <col min="4" max="5" width="8.875" style="11" customWidth="1"/>
    <col min="6" max="6" width="9.25" style="11" customWidth="1"/>
    <col min="7" max="8" width="8.875" style="11" customWidth="1"/>
    <col min="9" max="9" width="9.25" style="11" customWidth="1"/>
    <col min="10" max="11" width="8.875" style="11" customWidth="1"/>
    <col min="12" max="16384" width="11" style="11"/>
  </cols>
  <sheetData>
    <row r="1" spans="1:11" ht="18" customHeight="1">
      <c r="A1" s="245" t="s">
        <v>331</v>
      </c>
    </row>
    <row r="2" spans="1:11" ht="19.5" customHeight="1">
      <c r="A2" s="10" t="s">
        <v>102</v>
      </c>
      <c r="B2" s="10"/>
      <c r="C2" s="10"/>
      <c r="D2" s="46"/>
      <c r="E2" s="46"/>
      <c r="H2" s="91" t="s">
        <v>101</v>
      </c>
      <c r="I2" s="91"/>
      <c r="J2" s="91"/>
      <c r="K2" s="91"/>
    </row>
    <row r="3" spans="1:11" ht="15" customHeight="1" thickBot="1">
      <c r="A3" s="12"/>
      <c r="B3" s="13"/>
      <c r="C3" s="13"/>
      <c r="D3" s="13"/>
      <c r="E3" s="13"/>
      <c r="F3" s="13"/>
      <c r="G3" s="13"/>
      <c r="H3" s="94"/>
      <c r="I3" s="94"/>
      <c r="J3" s="94"/>
      <c r="K3" s="94"/>
    </row>
    <row r="4" spans="1:11" ht="18" customHeight="1" thickTop="1">
      <c r="A4" s="261" t="s">
        <v>100</v>
      </c>
      <c r="B4" s="285" t="s">
        <v>99</v>
      </c>
      <c r="C4" s="259" t="s">
        <v>98</v>
      </c>
      <c r="D4" s="277"/>
      <c r="E4" s="284"/>
      <c r="F4" s="260" t="s">
        <v>97</v>
      </c>
      <c r="G4" s="260"/>
      <c r="H4" s="261"/>
      <c r="I4" s="260" t="s">
        <v>96</v>
      </c>
      <c r="J4" s="260"/>
      <c r="K4" s="260"/>
    </row>
    <row r="5" spans="1:11" ht="24" customHeight="1">
      <c r="A5" s="266"/>
      <c r="B5" s="286"/>
      <c r="C5" s="47" t="s">
        <v>95</v>
      </c>
      <c r="D5" s="48" t="s">
        <v>94</v>
      </c>
      <c r="E5" s="49" t="s">
        <v>93</v>
      </c>
      <c r="F5" s="50" t="s">
        <v>91</v>
      </c>
      <c r="G5" s="51" t="s">
        <v>92</v>
      </c>
      <c r="H5" s="49" t="s">
        <v>89</v>
      </c>
      <c r="I5" s="50" t="s">
        <v>91</v>
      </c>
      <c r="J5" s="52" t="s">
        <v>90</v>
      </c>
      <c r="K5" s="53" t="s">
        <v>89</v>
      </c>
    </row>
    <row r="6" spans="1:11" s="61" customFormat="1" ht="21.95" customHeight="1">
      <c r="A6" s="54" t="s">
        <v>54</v>
      </c>
      <c r="B6" s="55" t="s">
        <v>88</v>
      </c>
      <c r="C6" s="56">
        <v>34940</v>
      </c>
      <c r="D6" s="57">
        <v>17065</v>
      </c>
      <c r="E6" s="57">
        <v>17875</v>
      </c>
      <c r="F6" s="57">
        <v>25853</v>
      </c>
      <c r="G6" s="57">
        <v>12284</v>
      </c>
      <c r="H6" s="57">
        <v>13569</v>
      </c>
      <c r="I6" s="58">
        <v>73.989999999999995</v>
      </c>
      <c r="J6" s="59">
        <v>71.98</v>
      </c>
      <c r="K6" s="60">
        <v>75.91</v>
      </c>
    </row>
    <row r="7" spans="1:11" s="61" customFormat="1" ht="21.95" customHeight="1">
      <c r="A7" s="54" t="s">
        <v>52</v>
      </c>
      <c r="B7" s="55" t="s">
        <v>87</v>
      </c>
      <c r="C7" s="56">
        <v>35354</v>
      </c>
      <c r="D7" s="57">
        <v>17285</v>
      </c>
      <c r="E7" s="57">
        <v>18069</v>
      </c>
      <c r="F7" s="57" t="s">
        <v>61</v>
      </c>
      <c r="G7" s="57" t="s">
        <v>61</v>
      </c>
      <c r="H7" s="57" t="s">
        <v>61</v>
      </c>
      <c r="I7" s="58" t="s">
        <v>61</v>
      </c>
      <c r="J7" s="59" t="s">
        <v>61</v>
      </c>
      <c r="K7" s="60" t="s">
        <v>61</v>
      </c>
    </row>
    <row r="8" spans="1:11" s="61" customFormat="1" ht="21.95" customHeight="1">
      <c r="A8" s="54" t="s">
        <v>71</v>
      </c>
      <c r="B8" s="55" t="s">
        <v>86</v>
      </c>
      <c r="C8" s="56">
        <v>8971</v>
      </c>
      <c r="D8" s="57">
        <v>4651</v>
      </c>
      <c r="E8" s="57">
        <v>4320</v>
      </c>
      <c r="F8" s="57" t="s">
        <v>61</v>
      </c>
      <c r="G8" s="57" t="s">
        <v>61</v>
      </c>
      <c r="H8" s="57" t="s">
        <v>61</v>
      </c>
      <c r="I8" s="58" t="s">
        <v>61</v>
      </c>
      <c r="J8" s="59" t="s">
        <v>61</v>
      </c>
      <c r="K8" s="60" t="s">
        <v>61</v>
      </c>
    </row>
    <row r="9" spans="1:11" s="61" customFormat="1" ht="21.95" customHeight="1">
      <c r="A9" s="54" t="s">
        <v>85</v>
      </c>
      <c r="B9" s="55" t="s">
        <v>84</v>
      </c>
      <c r="C9" s="56">
        <v>35432</v>
      </c>
      <c r="D9" s="57">
        <v>17331</v>
      </c>
      <c r="E9" s="57">
        <v>18101</v>
      </c>
      <c r="F9" s="57">
        <v>15988</v>
      </c>
      <c r="G9" s="57">
        <v>7868</v>
      </c>
      <c r="H9" s="57">
        <v>8120</v>
      </c>
      <c r="I9" s="58">
        <v>45.12</v>
      </c>
      <c r="J9" s="59">
        <v>45.4</v>
      </c>
      <c r="K9" s="60">
        <v>44.86</v>
      </c>
    </row>
    <row r="10" spans="1:11" s="61" customFormat="1" ht="21.95" customHeight="1">
      <c r="A10" s="62" t="s">
        <v>74</v>
      </c>
      <c r="B10" s="63" t="s">
        <v>83</v>
      </c>
      <c r="C10" s="64">
        <v>34959</v>
      </c>
      <c r="D10" s="65">
        <v>17098</v>
      </c>
      <c r="E10" s="65">
        <v>17861</v>
      </c>
      <c r="F10" s="65" t="s">
        <v>61</v>
      </c>
      <c r="G10" s="65" t="s">
        <v>61</v>
      </c>
      <c r="H10" s="65" t="s">
        <v>61</v>
      </c>
      <c r="I10" s="66" t="s">
        <v>61</v>
      </c>
      <c r="J10" s="67" t="s">
        <v>61</v>
      </c>
      <c r="K10" s="68" t="s">
        <v>61</v>
      </c>
    </row>
    <row r="11" spans="1:11" s="61" customFormat="1" ht="21.95" customHeight="1">
      <c r="A11" s="54" t="s">
        <v>45</v>
      </c>
      <c r="B11" s="55" t="s">
        <v>82</v>
      </c>
      <c r="C11" s="56">
        <v>35516</v>
      </c>
      <c r="D11" s="57">
        <v>17382</v>
      </c>
      <c r="E11" s="57">
        <v>18134</v>
      </c>
      <c r="F11" s="57">
        <v>22751</v>
      </c>
      <c r="G11" s="57">
        <v>11039</v>
      </c>
      <c r="H11" s="57">
        <v>11712</v>
      </c>
      <c r="I11" s="58">
        <v>64.06</v>
      </c>
      <c r="J11" s="59">
        <v>63.51</v>
      </c>
      <c r="K11" s="60">
        <v>64.59</v>
      </c>
    </row>
    <row r="12" spans="1:11" s="61" customFormat="1" ht="21.95" customHeight="1">
      <c r="A12" s="54" t="s">
        <v>44</v>
      </c>
      <c r="B12" s="55" t="s">
        <v>82</v>
      </c>
      <c r="C12" s="56">
        <v>35532</v>
      </c>
      <c r="D12" s="57">
        <v>17389</v>
      </c>
      <c r="E12" s="57">
        <v>18143</v>
      </c>
      <c r="F12" s="57">
        <v>22751</v>
      </c>
      <c r="G12" s="57">
        <v>11037</v>
      </c>
      <c r="H12" s="57">
        <v>11714</v>
      </c>
      <c r="I12" s="58">
        <v>64.03</v>
      </c>
      <c r="J12" s="59">
        <v>63.47</v>
      </c>
      <c r="K12" s="60">
        <v>64.56</v>
      </c>
    </row>
    <row r="13" spans="1:11" s="61" customFormat="1" ht="21.95" customHeight="1">
      <c r="A13" s="54" t="s">
        <v>56</v>
      </c>
      <c r="B13" s="55" t="s">
        <v>81</v>
      </c>
      <c r="C13" s="56">
        <v>35302</v>
      </c>
      <c r="D13" s="57">
        <v>17318</v>
      </c>
      <c r="E13" s="57">
        <v>17984</v>
      </c>
      <c r="F13" s="57">
        <v>21811</v>
      </c>
      <c r="G13" s="57">
        <v>10499</v>
      </c>
      <c r="H13" s="57">
        <v>11312</v>
      </c>
      <c r="I13" s="58">
        <v>61.78</v>
      </c>
      <c r="J13" s="59">
        <v>60.62</v>
      </c>
      <c r="K13" s="60">
        <v>62.9</v>
      </c>
    </row>
    <row r="14" spans="1:11" s="61" customFormat="1" ht="21.95" customHeight="1">
      <c r="A14" s="54" t="s">
        <v>42</v>
      </c>
      <c r="B14" s="55" t="s">
        <v>80</v>
      </c>
      <c r="C14" s="56">
        <v>35492</v>
      </c>
      <c r="D14" s="57">
        <v>17403</v>
      </c>
      <c r="E14" s="57">
        <v>18089</v>
      </c>
      <c r="F14" s="57">
        <v>20985</v>
      </c>
      <c r="G14" s="57">
        <v>10219</v>
      </c>
      <c r="H14" s="57">
        <v>10766</v>
      </c>
      <c r="I14" s="58">
        <v>59.13</v>
      </c>
      <c r="J14" s="59">
        <v>58.72</v>
      </c>
      <c r="K14" s="60">
        <v>59.52</v>
      </c>
    </row>
    <row r="15" spans="1:11" s="61" customFormat="1" ht="21.95" customHeight="1">
      <c r="A15" s="62" t="s">
        <v>41</v>
      </c>
      <c r="B15" s="63" t="s">
        <v>80</v>
      </c>
      <c r="C15" s="64">
        <v>35510</v>
      </c>
      <c r="D15" s="65">
        <v>17411</v>
      </c>
      <c r="E15" s="65">
        <v>18099</v>
      </c>
      <c r="F15" s="65">
        <v>20987</v>
      </c>
      <c r="G15" s="65">
        <v>10219</v>
      </c>
      <c r="H15" s="65">
        <v>10768</v>
      </c>
      <c r="I15" s="66">
        <v>59.1</v>
      </c>
      <c r="J15" s="67">
        <v>58.69</v>
      </c>
      <c r="K15" s="68">
        <v>59.49</v>
      </c>
    </row>
    <row r="16" spans="1:11" s="61" customFormat="1" ht="21.95" customHeight="1">
      <c r="A16" s="54" t="s">
        <v>71</v>
      </c>
      <c r="B16" s="55" t="s">
        <v>79</v>
      </c>
      <c r="C16" s="56">
        <v>8044</v>
      </c>
      <c r="D16" s="57">
        <v>4161</v>
      </c>
      <c r="E16" s="57">
        <v>3833</v>
      </c>
      <c r="F16" s="57" t="s">
        <v>61</v>
      </c>
      <c r="G16" s="57" t="s">
        <v>61</v>
      </c>
      <c r="H16" s="57" t="s">
        <v>61</v>
      </c>
      <c r="I16" s="58" t="s">
        <v>61</v>
      </c>
      <c r="J16" s="59" t="s">
        <v>61</v>
      </c>
      <c r="K16" s="60" t="s">
        <v>61</v>
      </c>
    </row>
    <row r="17" spans="1:11" s="61" customFormat="1" ht="21.95" customHeight="1">
      <c r="A17" s="54" t="s">
        <v>56</v>
      </c>
      <c r="B17" s="55" t="s">
        <v>78</v>
      </c>
      <c r="C17" s="56">
        <v>35297</v>
      </c>
      <c r="D17" s="57">
        <v>17301</v>
      </c>
      <c r="E17" s="57">
        <v>17996</v>
      </c>
      <c r="F17" s="57">
        <v>23861</v>
      </c>
      <c r="G17" s="57">
        <v>11451</v>
      </c>
      <c r="H17" s="57">
        <v>12410</v>
      </c>
      <c r="I17" s="58">
        <v>67.599999999999994</v>
      </c>
      <c r="J17" s="59">
        <v>66.19</v>
      </c>
      <c r="K17" s="60">
        <v>68.959999999999994</v>
      </c>
    </row>
    <row r="18" spans="1:11" s="61" customFormat="1" ht="21.75" customHeight="1">
      <c r="A18" s="54" t="s">
        <v>54</v>
      </c>
      <c r="B18" s="55" t="s">
        <v>77</v>
      </c>
      <c r="C18" s="56">
        <v>35437</v>
      </c>
      <c r="D18" s="57">
        <v>17386</v>
      </c>
      <c r="E18" s="57">
        <v>18051</v>
      </c>
      <c r="F18" s="57">
        <v>25310</v>
      </c>
      <c r="G18" s="57">
        <v>12086</v>
      </c>
      <c r="H18" s="57">
        <v>13224</v>
      </c>
      <c r="I18" s="58">
        <v>71.42</v>
      </c>
      <c r="J18" s="59">
        <v>69.52</v>
      </c>
      <c r="K18" s="60">
        <v>73.260000000000005</v>
      </c>
    </row>
    <row r="19" spans="1:11" s="61" customFormat="1" ht="21.95" customHeight="1">
      <c r="A19" s="54" t="s">
        <v>52</v>
      </c>
      <c r="B19" s="55" t="s">
        <v>76</v>
      </c>
      <c r="C19" s="56">
        <v>35157</v>
      </c>
      <c r="D19" s="57">
        <v>17235</v>
      </c>
      <c r="E19" s="57">
        <v>17922</v>
      </c>
      <c r="F19" s="57">
        <v>19761</v>
      </c>
      <c r="G19" s="57">
        <v>9453</v>
      </c>
      <c r="H19" s="57">
        <v>10308</v>
      </c>
      <c r="I19" s="58">
        <v>56.21</v>
      </c>
      <c r="J19" s="59">
        <v>54.85</v>
      </c>
      <c r="K19" s="60">
        <v>57.52</v>
      </c>
    </row>
    <row r="20" spans="1:11" s="61" customFormat="1" ht="21.95" customHeight="1">
      <c r="A20" s="62" t="s">
        <v>45</v>
      </c>
      <c r="B20" s="63" t="s">
        <v>75</v>
      </c>
      <c r="C20" s="64">
        <v>35718</v>
      </c>
      <c r="D20" s="65">
        <v>17524</v>
      </c>
      <c r="E20" s="65">
        <v>18194</v>
      </c>
      <c r="F20" s="65">
        <v>22013</v>
      </c>
      <c r="G20" s="65">
        <v>10755</v>
      </c>
      <c r="H20" s="65">
        <v>11258</v>
      </c>
      <c r="I20" s="66">
        <v>61.63</v>
      </c>
      <c r="J20" s="67">
        <v>61.37</v>
      </c>
      <c r="K20" s="68">
        <v>61.88</v>
      </c>
    </row>
    <row r="21" spans="1:11" s="61" customFormat="1" ht="21.95" customHeight="1">
      <c r="A21" s="54" t="s">
        <v>44</v>
      </c>
      <c r="B21" s="55" t="s">
        <v>75</v>
      </c>
      <c r="C21" s="56">
        <v>35718</v>
      </c>
      <c r="D21" s="57">
        <v>17524</v>
      </c>
      <c r="E21" s="57">
        <v>18194</v>
      </c>
      <c r="F21" s="57">
        <v>22030</v>
      </c>
      <c r="G21" s="57">
        <v>10758</v>
      </c>
      <c r="H21" s="57">
        <v>11272</v>
      </c>
      <c r="I21" s="58">
        <v>61.68</v>
      </c>
      <c r="J21" s="59">
        <v>61.39</v>
      </c>
      <c r="K21" s="60">
        <v>61.95</v>
      </c>
    </row>
    <row r="22" spans="1:11" s="61" customFormat="1" ht="21.95" customHeight="1">
      <c r="A22" s="54" t="s">
        <v>74</v>
      </c>
      <c r="B22" s="55" t="s">
        <v>73</v>
      </c>
      <c r="C22" s="56">
        <v>35217</v>
      </c>
      <c r="D22" s="57">
        <v>17269</v>
      </c>
      <c r="E22" s="57">
        <v>17948</v>
      </c>
      <c r="F22" s="57">
        <v>35578</v>
      </c>
      <c r="G22" s="57">
        <v>11229</v>
      </c>
      <c r="H22" s="57">
        <v>12349</v>
      </c>
      <c r="I22" s="58">
        <v>66.95</v>
      </c>
      <c r="J22" s="69">
        <v>65.02</v>
      </c>
      <c r="K22" s="60">
        <v>68.8</v>
      </c>
    </row>
    <row r="23" spans="1:11" s="61" customFormat="1" ht="21.95" customHeight="1">
      <c r="A23" s="54" t="s">
        <v>42</v>
      </c>
      <c r="B23" s="55" t="s">
        <v>72</v>
      </c>
      <c r="C23" s="56">
        <v>35725</v>
      </c>
      <c r="D23" s="57">
        <v>17517</v>
      </c>
      <c r="E23" s="57">
        <v>18208</v>
      </c>
      <c r="F23" s="57">
        <v>20301</v>
      </c>
      <c r="G23" s="57">
        <v>10011</v>
      </c>
      <c r="H23" s="57">
        <v>10290</v>
      </c>
      <c r="I23" s="58">
        <v>56.83</v>
      </c>
      <c r="J23" s="59">
        <v>57.15</v>
      </c>
      <c r="K23" s="60">
        <v>56.51</v>
      </c>
    </row>
    <row r="24" spans="1:11" s="61" customFormat="1" ht="21.95" customHeight="1">
      <c r="A24" s="54" t="s">
        <v>41</v>
      </c>
      <c r="B24" s="55" t="s">
        <v>72</v>
      </c>
      <c r="C24" s="56">
        <v>35747</v>
      </c>
      <c r="D24" s="57">
        <v>17528</v>
      </c>
      <c r="E24" s="57">
        <v>18219</v>
      </c>
      <c r="F24" s="57">
        <v>20349</v>
      </c>
      <c r="G24" s="57">
        <v>10019</v>
      </c>
      <c r="H24" s="57">
        <v>10330</v>
      </c>
      <c r="I24" s="58">
        <v>56.93</v>
      </c>
      <c r="J24" s="59">
        <v>57.16</v>
      </c>
      <c r="K24" s="60">
        <v>56.7</v>
      </c>
    </row>
    <row r="25" spans="1:11" s="61" customFormat="1" ht="21.95" customHeight="1">
      <c r="A25" s="62" t="s">
        <v>71</v>
      </c>
      <c r="B25" s="63" t="s">
        <v>70</v>
      </c>
      <c r="C25" s="64">
        <v>7879</v>
      </c>
      <c r="D25" s="65">
        <v>4046</v>
      </c>
      <c r="E25" s="65">
        <v>3833</v>
      </c>
      <c r="F25" s="65" t="s">
        <v>61</v>
      </c>
      <c r="G25" s="65" t="s">
        <v>61</v>
      </c>
      <c r="H25" s="65" t="s">
        <v>61</v>
      </c>
      <c r="I25" s="66" t="s">
        <v>61</v>
      </c>
      <c r="J25" s="67" t="s">
        <v>61</v>
      </c>
      <c r="K25" s="68" t="s">
        <v>61</v>
      </c>
    </row>
    <row r="26" spans="1:11" s="61" customFormat="1" ht="21.95" customHeight="1">
      <c r="A26" s="54" t="s">
        <v>45</v>
      </c>
      <c r="B26" s="55" t="s">
        <v>69</v>
      </c>
      <c r="C26" s="56">
        <v>35822</v>
      </c>
      <c r="D26" s="57">
        <v>17558</v>
      </c>
      <c r="E26" s="57">
        <v>18264</v>
      </c>
      <c r="F26" s="57">
        <v>24535</v>
      </c>
      <c r="G26" s="57">
        <v>11936</v>
      </c>
      <c r="H26" s="57">
        <v>12599</v>
      </c>
      <c r="I26" s="58">
        <v>68.489999999999995</v>
      </c>
      <c r="J26" s="59">
        <v>68.489999999999995</v>
      </c>
      <c r="K26" s="60">
        <v>68.98</v>
      </c>
    </row>
    <row r="27" spans="1:11" s="61" customFormat="1" ht="21.95" customHeight="1">
      <c r="A27" s="54" t="s">
        <v>44</v>
      </c>
      <c r="B27" s="55" t="s">
        <v>69</v>
      </c>
      <c r="C27" s="56">
        <v>35845</v>
      </c>
      <c r="D27" s="57">
        <v>17569</v>
      </c>
      <c r="E27" s="57">
        <v>18276</v>
      </c>
      <c r="F27" s="57">
        <v>24552</v>
      </c>
      <c r="G27" s="57">
        <v>11942</v>
      </c>
      <c r="H27" s="57">
        <v>12610</v>
      </c>
      <c r="I27" s="58">
        <v>68.489999999999995</v>
      </c>
      <c r="J27" s="59">
        <v>68.489999999999995</v>
      </c>
      <c r="K27" s="60">
        <v>69</v>
      </c>
    </row>
    <row r="28" spans="1:11" s="61" customFormat="1" ht="21.95" customHeight="1">
      <c r="A28" s="54" t="s">
        <v>56</v>
      </c>
      <c r="B28" s="55" t="s">
        <v>68</v>
      </c>
      <c r="C28" s="56">
        <v>35428</v>
      </c>
      <c r="D28" s="57">
        <v>17291</v>
      </c>
      <c r="E28" s="57">
        <v>18137</v>
      </c>
      <c r="F28" s="57">
        <v>21346</v>
      </c>
      <c r="G28" s="57">
        <v>10318</v>
      </c>
      <c r="H28" s="57">
        <v>11028</v>
      </c>
      <c r="I28" s="58">
        <v>60.25</v>
      </c>
      <c r="J28" s="59">
        <v>59.67</v>
      </c>
      <c r="K28" s="60">
        <v>60.8</v>
      </c>
    </row>
    <row r="29" spans="1:11" s="61" customFormat="1" ht="21.95" customHeight="1">
      <c r="A29" s="54" t="s">
        <v>54</v>
      </c>
      <c r="B29" s="55" t="s">
        <v>67</v>
      </c>
      <c r="C29" s="56">
        <v>35554</v>
      </c>
      <c r="D29" s="57">
        <v>17340</v>
      </c>
      <c r="E29" s="57">
        <v>18204</v>
      </c>
      <c r="F29" s="57">
        <v>24164</v>
      </c>
      <c r="G29" s="57">
        <v>11466</v>
      </c>
      <c r="H29" s="57">
        <v>12698</v>
      </c>
      <c r="I29" s="58">
        <v>67.98</v>
      </c>
      <c r="J29" s="59">
        <v>66.12</v>
      </c>
      <c r="K29" s="60">
        <v>69.75</v>
      </c>
    </row>
    <row r="30" spans="1:11" s="61" customFormat="1" ht="21.95" customHeight="1">
      <c r="A30" s="62" t="s">
        <v>52</v>
      </c>
      <c r="B30" s="63" t="s">
        <v>66</v>
      </c>
      <c r="C30" s="64">
        <v>35299</v>
      </c>
      <c r="D30" s="65">
        <v>17280</v>
      </c>
      <c r="E30" s="65">
        <v>18091</v>
      </c>
      <c r="F30" s="65">
        <v>21955</v>
      </c>
      <c r="G30" s="65">
        <v>10480</v>
      </c>
      <c r="H30" s="65">
        <v>11515</v>
      </c>
      <c r="I30" s="66">
        <v>62.31</v>
      </c>
      <c r="J30" s="67">
        <v>60.9</v>
      </c>
      <c r="K30" s="68">
        <v>63.65</v>
      </c>
    </row>
    <row r="31" spans="1:11" s="61" customFormat="1" ht="21.95" customHeight="1">
      <c r="A31" s="54" t="s">
        <v>42</v>
      </c>
      <c r="B31" s="55" t="s">
        <v>65</v>
      </c>
      <c r="C31" s="56">
        <v>35693</v>
      </c>
      <c r="D31" s="57">
        <v>17443</v>
      </c>
      <c r="E31" s="57">
        <v>18250</v>
      </c>
      <c r="F31" s="57">
        <v>22886</v>
      </c>
      <c r="G31" s="57">
        <v>11227</v>
      </c>
      <c r="H31" s="57">
        <v>11659</v>
      </c>
      <c r="I31" s="58">
        <v>64.12</v>
      </c>
      <c r="J31" s="59">
        <v>64.36</v>
      </c>
      <c r="K31" s="60">
        <v>63.88</v>
      </c>
    </row>
    <row r="32" spans="1:11" s="61" customFormat="1" ht="21.95" customHeight="1">
      <c r="A32" s="54" t="s">
        <v>41</v>
      </c>
      <c r="B32" s="55" t="s">
        <v>65</v>
      </c>
      <c r="C32" s="56">
        <v>35693</v>
      </c>
      <c r="D32" s="57">
        <v>17443</v>
      </c>
      <c r="E32" s="57">
        <v>18250</v>
      </c>
      <c r="F32" s="57">
        <v>22903</v>
      </c>
      <c r="G32" s="57">
        <v>11231</v>
      </c>
      <c r="H32" s="57">
        <v>11672</v>
      </c>
      <c r="I32" s="58">
        <v>64.17</v>
      </c>
      <c r="J32" s="59">
        <v>64.39</v>
      </c>
      <c r="K32" s="60">
        <v>63.96</v>
      </c>
    </row>
    <row r="33" spans="1:12" s="61" customFormat="1" ht="21.75" customHeight="1">
      <c r="A33" s="54" t="s">
        <v>64</v>
      </c>
      <c r="B33" s="70" t="s">
        <v>63</v>
      </c>
      <c r="C33" s="56">
        <v>35215</v>
      </c>
      <c r="D33" s="57">
        <v>17192</v>
      </c>
      <c r="E33" s="57">
        <v>18023</v>
      </c>
      <c r="F33" s="57" t="s">
        <v>61</v>
      </c>
      <c r="G33" s="57" t="s">
        <v>61</v>
      </c>
      <c r="H33" s="57" t="s">
        <v>61</v>
      </c>
      <c r="I33" s="58" t="s">
        <v>61</v>
      </c>
      <c r="J33" s="59" t="s">
        <v>61</v>
      </c>
      <c r="K33" s="60" t="s">
        <v>61</v>
      </c>
    </row>
    <row r="34" spans="1:12" s="61" customFormat="1" ht="21.95" customHeight="1">
      <c r="A34" s="54" t="s">
        <v>50</v>
      </c>
      <c r="B34" s="70" t="s">
        <v>62</v>
      </c>
      <c r="C34" s="56">
        <v>7332</v>
      </c>
      <c r="D34" s="57">
        <v>3830</v>
      </c>
      <c r="E34" s="57">
        <v>3502</v>
      </c>
      <c r="F34" s="57" t="s">
        <v>61</v>
      </c>
      <c r="G34" s="57" t="s">
        <v>61</v>
      </c>
      <c r="H34" s="57" t="s">
        <v>61</v>
      </c>
      <c r="I34" s="58" t="s">
        <v>61</v>
      </c>
      <c r="J34" s="59" t="s">
        <v>61</v>
      </c>
      <c r="K34" s="60" t="s">
        <v>61</v>
      </c>
    </row>
    <row r="35" spans="1:12" s="61" customFormat="1" ht="21.95" customHeight="1">
      <c r="A35" s="62" t="s">
        <v>45</v>
      </c>
      <c r="B35" s="71" t="s">
        <v>60</v>
      </c>
      <c r="C35" s="64">
        <v>35547</v>
      </c>
      <c r="D35" s="65">
        <v>17313</v>
      </c>
      <c r="E35" s="65">
        <v>18234</v>
      </c>
      <c r="F35" s="65">
        <v>25997</v>
      </c>
      <c r="G35" s="65">
        <v>12700</v>
      </c>
      <c r="H35" s="65">
        <v>13297</v>
      </c>
      <c r="I35" s="66">
        <v>73.17</v>
      </c>
      <c r="J35" s="67">
        <v>73.36</v>
      </c>
      <c r="K35" s="68">
        <v>72.92</v>
      </c>
    </row>
    <row r="36" spans="1:12" s="61" customFormat="1" ht="21.95" customHeight="1">
      <c r="A36" s="54" t="s">
        <v>44</v>
      </c>
      <c r="B36" s="70" t="s">
        <v>60</v>
      </c>
      <c r="C36" s="56">
        <v>35547</v>
      </c>
      <c r="D36" s="57">
        <v>17313</v>
      </c>
      <c r="E36" s="57">
        <v>18234</v>
      </c>
      <c r="F36" s="57">
        <v>26004</v>
      </c>
      <c r="G36" s="57">
        <v>12704</v>
      </c>
      <c r="H36" s="57">
        <v>13300</v>
      </c>
      <c r="I36" s="58">
        <v>73.150000000000006</v>
      </c>
      <c r="J36" s="59">
        <v>73.38</v>
      </c>
      <c r="K36" s="60">
        <v>72.94</v>
      </c>
    </row>
    <row r="37" spans="1:12" s="61" customFormat="1" ht="21.95" customHeight="1">
      <c r="A37" s="54" t="s">
        <v>59</v>
      </c>
      <c r="B37" s="70" t="s">
        <v>57</v>
      </c>
      <c r="C37" s="56">
        <v>35478</v>
      </c>
      <c r="D37" s="57">
        <v>17260</v>
      </c>
      <c r="E37" s="57">
        <v>18218</v>
      </c>
      <c r="F37" s="57">
        <v>22408</v>
      </c>
      <c r="G37" s="57">
        <v>10937</v>
      </c>
      <c r="H37" s="57">
        <v>11471</v>
      </c>
      <c r="I37" s="58">
        <v>63.16</v>
      </c>
      <c r="J37" s="59">
        <v>63.37</v>
      </c>
      <c r="K37" s="60">
        <v>62.97</v>
      </c>
    </row>
    <row r="38" spans="1:12" s="61" customFormat="1" ht="21.95" customHeight="1">
      <c r="A38" s="54" t="s">
        <v>58</v>
      </c>
      <c r="B38" s="70" t="s">
        <v>57</v>
      </c>
      <c r="C38" s="56">
        <v>35478</v>
      </c>
      <c r="D38" s="57">
        <v>17260</v>
      </c>
      <c r="E38" s="57">
        <v>18218</v>
      </c>
      <c r="F38" s="57">
        <v>22422</v>
      </c>
      <c r="G38" s="57">
        <v>10936</v>
      </c>
      <c r="H38" s="57">
        <v>11486</v>
      </c>
      <c r="I38" s="58">
        <v>63.2</v>
      </c>
      <c r="J38" s="59">
        <v>63.36</v>
      </c>
      <c r="K38" s="60">
        <v>63.05</v>
      </c>
    </row>
    <row r="39" spans="1:12" s="61" customFormat="1" ht="21.95" customHeight="1">
      <c r="A39" s="54" t="s">
        <v>56</v>
      </c>
      <c r="B39" s="70" t="s">
        <v>55</v>
      </c>
      <c r="C39" s="56">
        <v>35188</v>
      </c>
      <c r="D39" s="57">
        <v>17117</v>
      </c>
      <c r="E39" s="57">
        <v>18071</v>
      </c>
      <c r="F39" s="57">
        <v>17030</v>
      </c>
      <c r="G39" s="57">
        <v>8333</v>
      </c>
      <c r="H39" s="57">
        <v>8697</v>
      </c>
      <c r="I39" s="58">
        <v>48.4</v>
      </c>
      <c r="J39" s="59">
        <v>48.68</v>
      </c>
      <c r="K39" s="60">
        <v>48.13</v>
      </c>
    </row>
    <row r="40" spans="1:12" s="61" customFormat="1" ht="21.95" customHeight="1">
      <c r="A40" s="62" t="s">
        <v>54</v>
      </c>
      <c r="B40" s="71" t="s">
        <v>53</v>
      </c>
      <c r="C40" s="64">
        <v>35159</v>
      </c>
      <c r="D40" s="65">
        <v>17091</v>
      </c>
      <c r="E40" s="65">
        <v>18068</v>
      </c>
      <c r="F40" s="65">
        <v>22497</v>
      </c>
      <c r="G40" s="65">
        <v>10688</v>
      </c>
      <c r="H40" s="65">
        <v>11809</v>
      </c>
      <c r="I40" s="66">
        <v>63.99</v>
      </c>
      <c r="J40" s="67">
        <v>62.54</v>
      </c>
      <c r="K40" s="68">
        <v>65.36</v>
      </c>
    </row>
    <row r="41" spans="1:12" s="61" customFormat="1" ht="21.95" customHeight="1">
      <c r="A41" s="54" t="s">
        <v>52</v>
      </c>
      <c r="B41" s="70" t="s">
        <v>51</v>
      </c>
      <c r="C41" s="56">
        <v>34981</v>
      </c>
      <c r="D41" s="57">
        <v>17006</v>
      </c>
      <c r="E41" s="57">
        <v>17975</v>
      </c>
      <c r="F41" s="57">
        <v>20173</v>
      </c>
      <c r="G41" s="57">
        <v>9634</v>
      </c>
      <c r="H41" s="57">
        <v>10539</v>
      </c>
      <c r="I41" s="58">
        <v>57.67</v>
      </c>
      <c r="J41" s="59">
        <v>56.65</v>
      </c>
      <c r="K41" s="60">
        <v>58.63</v>
      </c>
    </row>
    <row r="42" spans="1:12" s="61" customFormat="1" ht="21.95" customHeight="1">
      <c r="A42" s="54" t="s">
        <v>50</v>
      </c>
      <c r="B42" s="55" t="s">
        <v>49</v>
      </c>
      <c r="C42" s="56">
        <v>6488</v>
      </c>
      <c r="D42" s="57">
        <v>3391</v>
      </c>
      <c r="E42" s="57">
        <v>3097</v>
      </c>
      <c r="F42" s="57" t="s">
        <v>48</v>
      </c>
      <c r="G42" s="57" t="s">
        <v>48</v>
      </c>
      <c r="H42" s="57" t="s">
        <v>48</v>
      </c>
      <c r="I42" s="58" t="s">
        <v>48</v>
      </c>
      <c r="J42" s="59" t="s">
        <v>48</v>
      </c>
      <c r="K42" s="60" t="s">
        <v>48</v>
      </c>
    </row>
    <row r="43" spans="1:12" s="61" customFormat="1" ht="21.95" customHeight="1">
      <c r="A43" s="72" t="s">
        <v>47</v>
      </c>
      <c r="B43" s="73" t="s">
        <v>46</v>
      </c>
      <c r="C43" s="74">
        <v>34907</v>
      </c>
      <c r="D43" s="74">
        <v>16962</v>
      </c>
      <c r="E43" s="74">
        <v>17945</v>
      </c>
      <c r="F43" s="74">
        <v>23346</v>
      </c>
      <c r="G43" s="74">
        <v>11158</v>
      </c>
      <c r="H43" s="74">
        <v>12188</v>
      </c>
      <c r="I43" s="75">
        <v>66.88</v>
      </c>
      <c r="J43" s="75">
        <v>65.78</v>
      </c>
      <c r="K43" s="76">
        <v>67.92</v>
      </c>
      <c r="L43" s="72"/>
    </row>
    <row r="44" spans="1:12" s="61" customFormat="1" ht="21.95" customHeight="1">
      <c r="A44" s="72" t="s">
        <v>45</v>
      </c>
      <c r="B44" s="73" t="s">
        <v>43</v>
      </c>
      <c r="C44" s="77">
        <v>35367</v>
      </c>
      <c r="D44" s="74">
        <v>17209</v>
      </c>
      <c r="E44" s="77">
        <v>18158</v>
      </c>
      <c r="F44" s="74">
        <v>22258</v>
      </c>
      <c r="G44" s="77">
        <v>10978</v>
      </c>
      <c r="H44" s="74">
        <v>11280</v>
      </c>
      <c r="I44" s="78">
        <v>62.93</v>
      </c>
      <c r="J44" s="75">
        <v>63.79</v>
      </c>
      <c r="K44" s="76">
        <v>62.12</v>
      </c>
      <c r="L44" s="72"/>
    </row>
    <row r="45" spans="1:12" s="61" customFormat="1" ht="21.95" customHeight="1">
      <c r="A45" s="79" t="s">
        <v>44</v>
      </c>
      <c r="B45" s="80" t="s">
        <v>43</v>
      </c>
      <c r="C45" s="81">
        <v>35367</v>
      </c>
      <c r="D45" s="82">
        <v>17209</v>
      </c>
      <c r="E45" s="81">
        <v>18158</v>
      </c>
      <c r="F45" s="82">
        <v>22268</v>
      </c>
      <c r="G45" s="81">
        <v>10981</v>
      </c>
      <c r="H45" s="82">
        <v>11287</v>
      </c>
      <c r="I45" s="83">
        <v>62.96</v>
      </c>
      <c r="J45" s="84">
        <v>63.81</v>
      </c>
      <c r="K45" s="85">
        <v>62.16</v>
      </c>
      <c r="L45" s="72"/>
    </row>
    <row r="46" spans="1:12" s="61" customFormat="1" ht="21.95" customHeight="1">
      <c r="A46" s="54" t="s">
        <v>42</v>
      </c>
      <c r="B46" s="73" t="s">
        <v>40</v>
      </c>
      <c r="C46" s="74">
        <v>35246</v>
      </c>
      <c r="D46" s="74">
        <v>17146</v>
      </c>
      <c r="E46" s="74">
        <v>18100</v>
      </c>
      <c r="F46" s="74">
        <v>19749</v>
      </c>
      <c r="G46" s="74">
        <v>9741</v>
      </c>
      <c r="H46" s="74">
        <v>10008</v>
      </c>
      <c r="I46" s="75">
        <v>56.03</v>
      </c>
      <c r="J46" s="75">
        <v>56.81</v>
      </c>
      <c r="K46" s="76">
        <v>55.29</v>
      </c>
      <c r="L46" s="72"/>
    </row>
    <row r="47" spans="1:12" ht="21.75" customHeight="1">
      <c r="A47" s="86" t="s">
        <v>41</v>
      </c>
      <c r="B47" s="87" t="s">
        <v>40</v>
      </c>
      <c r="C47" s="88">
        <v>35246</v>
      </c>
      <c r="D47" s="88">
        <v>17146</v>
      </c>
      <c r="E47" s="88">
        <v>18100</v>
      </c>
      <c r="F47" s="88">
        <v>19756</v>
      </c>
      <c r="G47" s="88">
        <v>9742</v>
      </c>
      <c r="H47" s="88">
        <v>10014</v>
      </c>
      <c r="I47" s="89">
        <v>56.05</v>
      </c>
      <c r="J47" s="89">
        <v>56.82</v>
      </c>
      <c r="K47" s="90">
        <v>55.33</v>
      </c>
    </row>
    <row r="48" spans="1:12" ht="18" customHeight="1">
      <c r="A48" s="72" t="s">
        <v>39</v>
      </c>
      <c r="B48" s="91"/>
      <c r="C48" s="91"/>
      <c r="D48" s="91"/>
      <c r="E48" s="14"/>
      <c r="F48" s="14"/>
      <c r="G48" s="92"/>
      <c r="H48" s="14"/>
      <c r="I48" s="14"/>
      <c r="J48" s="14"/>
      <c r="K48" s="14"/>
    </row>
    <row r="49" spans="1:11">
      <c r="A49" s="93"/>
      <c r="B49" s="93"/>
      <c r="C49" s="93"/>
      <c r="D49" s="93"/>
      <c r="E49" s="93"/>
      <c r="F49" s="93"/>
      <c r="G49" s="14"/>
      <c r="H49" s="14"/>
      <c r="I49" s="14"/>
      <c r="J49" s="14"/>
      <c r="K49" s="14"/>
    </row>
    <row r="50" spans="1:11">
      <c r="A50" s="93"/>
      <c r="B50" s="93"/>
      <c r="C50" s="93"/>
      <c r="D50" s="93"/>
      <c r="E50" s="93"/>
      <c r="F50" s="93"/>
      <c r="G50" s="14"/>
      <c r="H50" s="14"/>
      <c r="I50" s="14"/>
      <c r="J50" s="14"/>
      <c r="K50" s="14"/>
    </row>
    <row r="51" spans="1:11">
      <c r="A51" s="93"/>
      <c r="B51" s="93"/>
      <c r="C51" s="93"/>
      <c r="D51" s="93"/>
      <c r="E51" s="93"/>
      <c r="F51" s="93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</sheetData>
  <mergeCells count="5"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0"/>
  <sheetViews>
    <sheetView zoomScaleNormal="100" zoomScaleSheetLayoutView="90" workbookViewId="0"/>
  </sheetViews>
  <sheetFormatPr defaultColWidth="11" defaultRowHeight="13.5"/>
  <cols>
    <col min="1" max="1" width="18.75" style="11" customWidth="1"/>
    <col min="2" max="2" width="10" style="11" customWidth="1"/>
    <col min="3" max="10" width="12.125" style="46" customWidth="1"/>
    <col min="11" max="11" width="7.5" style="46" customWidth="1"/>
    <col min="12" max="16384" width="11" style="11"/>
  </cols>
  <sheetData>
    <row r="1" spans="1:12" ht="18" customHeight="1">
      <c r="A1" s="245" t="s">
        <v>331</v>
      </c>
    </row>
    <row r="2" spans="1:12" ht="19.5" customHeight="1">
      <c r="A2" s="10" t="s">
        <v>180</v>
      </c>
      <c r="B2" s="10"/>
      <c r="C2" s="10"/>
    </row>
    <row r="3" spans="1:12" ht="15" customHeight="1" thickBot="1">
      <c r="A3" s="12"/>
      <c r="B3" s="13"/>
      <c r="C3" s="94"/>
      <c r="D3" s="94"/>
      <c r="E3" s="94"/>
      <c r="F3" s="94"/>
      <c r="G3" s="94"/>
      <c r="H3" s="94"/>
      <c r="K3" s="95" t="s">
        <v>179</v>
      </c>
    </row>
    <row r="4" spans="1:12" ht="24" customHeight="1" thickTop="1">
      <c r="A4" s="96" t="s">
        <v>178</v>
      </c>
      <c r="B4" s="97" t="s">
        <v>99</v>
      </c>
      <c r="C4" s="276" t="s">
        <v>177</v>
      </c>
      <c r="D4" s="287"/>
      <c r="E4" s="287"/>
      <c r="F4" s="287"/>
      <c r="G4" s="287"/>
      <c r="H4" s="287"/>
      <c r="I4" s="287"/>
      <c r="J4" s="288"/>
      <c r="K4" s="98" t="s">
        <v>176</v>
      </c>
      <c r="L4" s="99"/>
    </row>
    <row r="5" spans="1:12" ht="23.25" customHeight="1">
      <c r="A5" s="41"/>
      <c r="B5" s="100"/>
      <c r="C5" s="101" t="s">
        <v>129</v>
      </c>
      <c r="D5" s="101" t="s">
        <v>138</v>
      </c>
      <c r="E5" s="101" t="s">
        <v>137</v>
      </c>
      <c r="F5" s="102"/>
      <c r="G5" s="103"/>
      <c r="H5" s="103"/>
      <c r="I5" s="104"/>
      <c r="J5" s="105" t="s">
        <v>125</v>
      </c>
      <c r="K5" s="106"/>
      <c r="L5" s="99"/>
    </row>
    <row r="6" spans="1:12" ht="23.25" customHeight="1">
      <c r="A6" s="41" t="s">
        <v>164</v>
      </c>
      <c r="B6" s="100" t="s">
        <v>175</v>
      </c>
      <c r="C6" s="107">
        <v>2992</v>
      </c>
      <c r="D6" s="107">
        <v>2812</v>
      </c>
      <c r="E6" s="107">
        <v>974</v>
      </c>
      <c r="F6" s="108"/>
      <c r="G6" s="109"/>
      <c r="H6" s="110"/>
      <c r="I6" s="109"/>
      <c r="J6" s="111">
        <v>18755</v>
      </c>
      <c r="K6" s="112">
        <v>317</v>
      </c>
      <c r="L6" s="99"/>
    </row>
    <row r="7" spans="1:12" ht="23.25" customHeight="1">
      <c r="A7" s="41"/>
      <c r="B7" s="100"/>
      <c r="C7" s="113" t="s">
        <v>142</v>
      </c>
      <c r="D7" s="113" t="s">
        <v>131</v>
      </c>
      <c r="E7" s="113" t="s">
        <v>129</v>
      </c>
      <c r="F7" s="113" t="s">
        <v>137</v>
      </c>
      <c r="G7" s="114"/>
      <c r="H7" s="115"/>
      <c r="I7" s="115"/>
      <c r="J7" s="116"/>
      <c r="K7" s="117"/>
      <c r="L7" s="99"/>
    </row>
    <row r="8" spans="1:12" ht="23.25" customHeight="1">
      <c r="A8" s="41" t="s">
        <v>174</v>
      </c>
      <c r="B8" s="100" t="s">
        <v>173</v>
      </c>
      <c r="C8" s="111">
        <v>8538</v>
      </c>
      <c r="D8" s="111">
        <v>2754</v>
      </c>
      <c r="E8" s="111">
        <v>2545</v>
      </c>
      <c r="F8" s="111">
        <v>1897</v>
      </c>
      <c r="G8" s="109"/>
      <c r="H8" s="110"/>
      <c r="I8" s="109"/>
      <c r="J8" s="118"/>
      <c r="K8" s="119"/>
      <c r="L8" s="99"/>
    </row>
    <row r="9" spans="1:12" ht="23.25" customHeight="1">
      <c r="A9" s="41"/>
      <c r="B9" s="100"/>
      <c r="C9" s="113" t="s">
        <v>142</v>
      </c>
      <c r="D9" s="113" t="s">
        <v>131</v>
      </c>
      <c r="E9" s="113" t="s">
        <v>153</v>
      </c>
      <c r="F9" s="113" t="s">
        <v>129</v>
      </c>
      <c r="G9" s="113" t="s">
        <v>137</v>
      </c>
      <c r="H9" s="113" t="s">
        <v>169</v>
      </c>
      <c r="I9" s="113" t="s">
        <v>172</v>
      </c>
      <c r="J9" s="120" t="s">
        <v>125</v>
      </c>
      <c r="K9" s="121"/>
      <c r="L9" s="99"/>
    </row>
    <row r="10" spans="1:12" ht="23.25" customHeight="1">
      <c r="A10" s="41" t="s">
        <v>152</v>
      </c>
      <c r="B10" s="100" t="s">
        <v>171</v>
      </c>
      <c r="C10" s="107">
        <v>12624</v>
      </c>
      <c r="D10" s="107">
        <v>6220</v>
      </c>
      <c r="E10" s="107" t="s">
        <v>61</v>
      </c>
      <c r="F10" s="107">
        <v>3096</v>
      </c>
      <c r="G10" s="107" t="s">
        <v>61</v>
      </c>
      <c r="H10" s="107" t="s">
        <v>61</v>
      </c>
      <c r="I10" s="107" t="s">
        <v>61</v>
      </c>
      <c r="J10" s="107">
        <v>204</v>
      </c>
      <c r="K10" s="122">
        <v>607</v>
      </c>
      <c r="L10" s="99"/>
    </row>
    <row r="11" spans="1:12" ht="23.25" customHeight="1">
      <c r="A11" s="41" t="s">
        <v>160</v>
      </c>
      <c r="B11" s="100" t="s">
        <v>171</v>
      </c>
      <c r="C11" s="123">
        <v>8873</v>
      </c>
      <c r="D11" s="123">
        <v>3886</v>
      </c>
      <c r="E11" s="123">
        <v>3038</v>
      </c>
      <c r="F11" s="123">
        <v>2875</v>
      </c>
      <c r="G11" s="123">
        <v>1731</v>
      </c>
      <c r="H11" s="123">
        <v>1253</v>
      </c>
      <c r="I11" s="123">
        <v>56</v>
      </c>
      <c r="J11" s="123" t="s">
        <v>61</v>
      </c>
      <c r="K11" s="122">
        <v>1034</v>
      </c>
      <c r="L11" s="99"/>
    </row>
    <row r="12" spans="1:12" ht="23.25" customHeight="1">
      <c r="A12" s="41" t="s">
        <v>166</v>
      </c>
      <c r="B12" s="100" t="s">
        <v>170</v>
      </c>
      <c r="C12" s="124" t="s">
        <v>61</v>
      </c>
      <c r="D12" s="124" t="s">
        <v>61</v>
      </c>
      <c r="E12" s="124" t="s">
        <v>61</v>
      </c>
      <c r="F12" s="124" t="s">
        <v>61</v>
      </c>
      <c r="G12" s="124" t="s">
        <v>61</v>
      </c>
      <c r="H12" s="124" t="s">
        <v>61</v>
      </c>
      <c r="I12" s="124" t="s">
        <v>61</v>
      </c>
      <c r="J12" s="124">
        <v>21643</v>
      </c>
      <c r="K12" s="119">
        <v>167</v>
      </c>
      <c r="L12" s="99"/>
    </row>
    <row r="13" spans="1:12" ht="23.25" customHeight="1">
      <c r="A13" s="41"/>
      <c r="B13" s="100"/>
      <c r="C13" s="113" t="s">
        <v>142</v>
      </c>
      <c r="D13" s="113" t="s">
        <v>131</v>
      </c>
      <c r="E13" s="113" t="s">
        <v>153</v>
      </c>
      <c r="F13" s="113" t="s">
        <v>129</v>
      </c>
      <c r="G13" s="113" t="s">
        <v>137</v>
      </c>
      <c r="H13" s="113" t="s">
        <v>169</v>
      </c>
      <c r="I13" s="113" t="s">
        <v>168</v>
      </c>
      <c r="J13" s="120" t="s">
        <v>125</v>
      </c>
      <c r="K13" s="121"/>
      <c r="L13" s="99"/>
    </row>
    <row r="14" spans="1:12" ht="23.25" customHeight="1">
      <c r="A14" s="41" t="s">
        <v>146</v>
      </c>
      <c r="B14" s="100" t="s">
        <v>167</v>
      </c>
      <c r="C14" s="107">
        <v>11924</v>
      </c>
      <c r="D14" s="107">
        <v>4216</v>
      </c>
      <c r="E14" s="107" t="s">
        <v>61</v>
      </c>
      <c r="F14" s="107">
        <v>1963</v>
      </c>
      <c r="G14" s="107">
        <v>1550</v>
      </c>
      <c r="H14" s="107" t="s">
        <v>61</v>
      </c>
      <c r="I14" s="107" t="s">
        <v>61</v>
      </c>
      <c r="J14" s="107">
        <v>432</v>
      </c>
      <c r="K14" s="122">
        <v>899</v>
      </c>
      <c r="L14" s="99"/>
    </row>
    <row r="15" spans="1:12" ht="23.25" customHeight="1">
      <c r="A15" s="41" t="s">
        <v>145</v>
      </c>
      <c r="B15" s="100" t="s">
        <v>167</v>
      </c>
      <c r="C15" s="125">
        <v>6125.5110000000004</v>
      </c>
      <c r="D15" s="125">
        <v>5134.3919999999998</v>
      </c>
      <c r="E15" s="125">
        <v>3105.72</v>
      </c>
      <c r="F15" s="125">
        <v>1694.028</v>
      </c>
      <c r="G15" s="125">
        <v>1587.021</v>
      </c>
      <c r="H15" s="125">
        <v>1039.3440000000001</v>
      </c>
      <c r="I15" s="125">
        <v>257</v>
      </c>
      <c r="J15" s="125">
        <v>926.97699999999998</v>
      </c>
      <c r="K15" s="122">
        <v>1115</v>
      </c>
      <c r="L15" s="99"/>
    </row>
    <row r="16" spans="1:12" ht="23.25" customHeight="1">
      <c r="A16" s="41" t="s">
        <v>166</v>
      </c>
      <c r="B16" s="100" t="s">
        <v>165</v>
      </c>
      <c r="C16" s="123" t="s">
        <v>61</v>
      </c>
      <c r="D16" s="123" t="s">
        <v>61</v>
      </c>
      <c r="E16" s="123" t="s">
        <v>61</v>
      </c>
      <c r="F16" s="123" t="s">
        <v>61</v>
      </c>
      <c r="G16" s="123" t="s">
        <v>61</v>
      </c>
      <c r="H16" s="123" t="s">
        <v>61</v>
      </c>
      <c r="I16" s="123" t="s">
        <v>61</v>
      </c>
      <c r="J16" s="123">
        <v>23651</v>
      </c>
      <c r="K16" s="122">
        <v>209</v>
      </c>
      <c r="L16" s="99"/>
    </row>
    <row r="17" spans="1:12" ht="23.25" customHeight="1">
      <c r="A17" s="41" t="s">
        <v>164</v>
      </c>
      <c r="B17" s="100" t="s">
        <v>163</v>
      </c>
      <c r="C17" s="123" t="s">
        <v>61</v>
      </c>
      <c r="D17" s="123" t="s">
        <v>61</v>
      </c>
      <c r="E17" s="123">
        <v>3632</v>
      </c>
      <c r="F17" s="123">
        <v>2583</v>
      </c>
      <c r="G17" s="123">
        <v>772</v>
      </c>
      <c r="H17" s="123" t="s">
        <v>61</v>
      </c>
      <c r="I17" s="123" t="s">
        <v>61</v>
      </c>
      <c r="J17" s="123">
        <v>18008</v>
      </c>
      <c r="K17" s="122">
        <v>315</v>
      </c>
      <c r="L17" s="99"/>
    </row>
    <row r="18" spans="1:12" ht="23.25" customHeight="1">
      <c r="A18" s="41" t="s">
        <v>162</v>
      </c>
      <c r="B18" s="100" t="s">
        <v>161</v>
      </c>
      <c r="C18" s="123" t="s">
        <v>61</v>
      </c>
      <c r="D18" s="123" t="s">
        <v>61</v>
      </c>
      <c r="E18" s="123" t="s">
        <v>61</v>
      </c>
      <c r="F18" s="123" t="s">
        <v>61</v>
      </c>
      <c r="G18" s="123" t="s">
        <v>61</v>
      </c>
      <c r="H18" s="123" t="s">
        <v>61</v>
      </c>
      <c r="I18" s="123" t="s">
        <v>61</v>
      </c>
      <c r="J18" s="123">
        <v>19423</v>
      </c>
      <c r="K18" s="122">
        <v>338</v>
      </c>
      <c r="L18" s="99"/>
    </row>
    <row r="19" spans="1:12" ht="23.25" customHeight="1">
      <c r="A19" s="41" t="s">
        <v>152</v>
      </c>
      <c r="B19" s="100" t="s">
        <v>159</v>
      </c>
      <c r="C19" s="123">
        <v>12342</v>
      </c>
      <c r="D19" s="123">
        <v>6627</v>
      </c>
      <c r="E19" s="123" t="s">
        <v>61</v>
      </c>
      <c r="F19" s="123">
        <v>2373</v>
      </c>
      <c r="G19" s="123" t="s">
        <v>61</v>
      </c>
      <c r="H19" s="123" t="s">
        <v>61</v>
      </c>
      <c r="I19" s="123" t="s">
        <v>61</v>
      </c>
      <c r="J19" s="123" t="s">
        <v>61</v>
      </c>
      <c r="K19" s="122">
        <v>670</v>
      </c>
      <c r="L19" s="99"/>
    </row>
    <row r="20" spans="1:12" ht="23.25" customHeight="1">
      <c r="A20" s="41" t="s">
        <v>160</v>
      </c>
      <c r="B20" s="100" t="s">
        <v>159</v>
      </c>
      <c r="C20" s="123">
        <v>8886</v>
      </c>
      <c r="D20" s="123">
        <v>5676</v>
      </c>
      <c r="E20" s="123">
        <v>3162</v>
      </c>
      <c r="F20" s="123">
        <v>2187</v>
      </c>
      <c r="G20" s="123">
        <v>1368</v>
      </c>
      <c r="H20" s="123" t="s">
        <v>61</v>
      </c>
      <c r="I20" s="123" t="s">
        <v>61</v>
      </c>
      <c r="J20" s="123" t="s">
        <v>61</v>
      </c>
      <c r="K20" s="122">
        <v>752</v>
      </c>
      <c r="L20" s="99"/>
    </row>
    <row r="21" spans="1:12" ht="23.25" customHeight="1">
      <c r="A21" s="41" t="s">
        <v>158</v>
      </c>
      <c r="B21" s="100" t="s">
        <v>157</v>
      </c>
      <c r="C21" s="123" t="s">
        <v>61</v>
      </c>
      <c r="D21" s="123" t="s">
        <v>61</v>
      </c>
      <c r="E21" s="123" t="s">
        <v>61</v>
      </c>
      <c r="F21" s="123" t="s">
        <v>61</v>
      </c>
      <c r="G21" s="123" t="s">
        <v>61</v>
      </c>
      <c r="H21" s="123" t="s">
        <v>61</v>
      </c>
      <c r="I21" s="123" t="s">
        <v>61</v>
      </c>
      <c r="J21" s="123">
        <v>23348</v>
      </c>
      <c r="K21" s="122">
        <v>230</v>
      </c>
      <c r="L21" s="99"/>
    </row>
    <row r="22" spans="1:12" ht="23.25" customHeight="1">
      <c r="A22" s="41" t="s">
        <v>146</v>
      </c>
      <c r="B22" s="100" t="s">
        <v>156</v>
      </c>
      <c r="C22" s="123">
        <v>8961</v>
      </c>
      <c r="D22" s="123">
        <v>4580</v>
      </c>
      <c r="E22" s="123" t="s">
        <v>61</v>
      </c>
      <c r="F22" s="123">
        <v>2000054</v>
      </c>
      <c r="G22" s="123">
        <v>1927945</v>
      </c>
      <c r="H22" s="123" t="s">
        <v>61</v>
      </c>
      <c r="I22" s="123" t="s">
        <v>61</v>
      </c>
      <c r="J22" s="126">
        <v>1895</v>
      </c>
      <c r="K22" s="122">
        <v>737</v>
      </c>
      <c r="L22" s="99"/>
    </row>
    <row r="23" spans="1:12" ht="23.25" customHeight="1">
      <c r="A23" s="41" t="s">
        <v>145</v>
      </c>
      <c r="B23" s="100" t="s">
        <v>156</v>
      </c>
      <c r="C23" s="127">
        <v>8468.81</v>
      </c>
      <c r="D23" s="127">
        <v>1080.412</v>
      </c>
      <c r="E23" s="124">
        <v>3179</v>
      </c>
      <c r="F23" s="127">
        <v>1813.1210000000001</v>
      </c>
      <c r="G23" s="124">
        <v>1316</v>
      </c>
      <c r="H23" s="127" t="s">
        <v>61</v>
      </c>
      <c r="I23" s="127" t="s">
        <v>61</v>
      </c>
      <c r="J23" s="127">
        <v>684.66</v>
      </c>
      <c r="K23" s="119">
        <v>807</v>
      </c>
      <c r="L23" s="99"/>
    </row>
    <row r="24" spans="1:12" ht="23.25" customHeight="1">
      <c r="A24" s="41"/>
      <c r="B24" s="55"/>
      <c r="C24" s="113" t="s">
        <v>155</v>
      </c>
      <c r="D24" s="113" t="s">
        <v>154</v>
      </c>
      <c r="E24" s="113" t="s">
        <v>142</v>
      </c>
      <c r="F24" s="113" t="s">
        <v>131</v>
      </c>
      <c r="G24" s="113" t="s">
        <v>153</v>
      </c>
      <c r="H24" s="113" t="s">
        <v>129</v>
      </c>
      <c r="I24" s="114"/>
      <c r="J24" s="116"/>
      <c r="K24" s="121"/>
      <c r="L24" s="99"/>
    </row>
    <row r="25" spans="1:12" ht="23.25" customHeight="1">
      <c r="A25" s="41" t="s">
        <v>152</v>
      </c>
      <c r="B25" s="100" t="s">
        <v>150</v>
      </c>
      <c r="C25" s="107" t="s">
        <v>61</v>
      </c>
      <c r="D25" s="107" t="s">
        <v>61</v>
      </c>
      <c r="E25" s="107">
        <v>2212</v>
      </c>
      <c r="F25" s="107">
        <v>8647</v>
      </c>
      <c r="G25" s="107" t="s">
        <v>61</v>
      </c>
      <c r="H25" s="107" t="s">
        <v>61</v>
      </c>
      <c r="I25" s="109"/>
      <c r="J25" s="128"/>
      <c r="K25" s="122">
        <v>632</v>
      </c>
      <c r="L25" s="99"/>
    </row>
    <row r="26" spans="1:12" ht="23.25" customHeight="1">
      <c r="A26" s="41" t="s">
        <v>151</v>
      </c>
      <c r="B26" s="100" t="s">
        <v>150</v>
      </c>
      <c r="C26" s="124">
        <v>1682</v>
      </c>
      <c r="D26" s="124">
        <v>1283</v>
      </c>
      <c r="E26" s="124">
        <v>8611</v>
      </c>
      <c r="F26" s="124">
        <v>6528</v>
      </c>
      <c r="G26" s="124">
        <v>3180</v>
      </c>
      <c r="H26" s="124">
        <v>2486</v>
      </c>
      <c r="I26" s="109"/>
      <c r="J26" s="118"/>
      <c r="K26" s="119">
        <v>781</v>
      </c>
      <c r="L26" s="99"/>
    </row>
    <row r="27" spans="1:12" ht="23.25" customHeight="1">
      <c r="A27" s="41"/>
      <c r="B27" s="100"/>
      <c r="C27" s="113" t="s">
        <v>129</v>
      </c>
      <c r="D27" s="113" t="s">
        <v>138</v>
      </c>
      <c r="E27" s="113" t="s">
        <v>137</v>
      </c>
      <c r="F27" s="114"/>
      <c r="G27" s="115"/>
      <c r="H27" s="115"/>
      <c r="I27" s="116"/>
      <c r="J27" s="120" t="s">
        <v>125</v>
      </c>
      <c r="K27" s="117"/>
      <c r="L27" s="99"/>
    </row>
    <row r="28" spans="1:12" ht="23.25" customHeight="1">
      <c r="A28" s="41" t="s">
        <v>54</v>
      </c>
      <c r="B28" s="100" t="s">
        <v>67</v>
      </c>
      <c r="C28" s="125">
        <v>3219.4279999999999</v>
      </c>
      <c r="D28" s="125">
        <v>3960.598</v>
      </c>
      <c r="E28" s="123">
        <v>1070</v>
      </c>
      <c r="F28" s="129"/>
      <c r="G28" s="122"/>
      <c r="H28" s="122"/>
      <c r="I28" s="122"/>
      <c r="J28" s="125">
        <v>16661.973999999998</v>
      </c>
      <c r="K28" s="112">
        <v>319</v>
      </c>
      <c r="L28" s="99"/>
    </row>
    <row r="29" spans="1:12" ht="23.25" customHeight="1">
      <c r="A29" s="41" t="s">
        <v>149</v>
      </c>
      <c r="B29" s="100" t="s">
        <v>66</v>
      </c>
      <c r="C29" s="124" t="s">
        <v>104</v>
      </c>
      <c r="D29" s="124" t="s">
        <v>104</v>
      </c>
      <c r="E29" s="124" t="s">
        <v>104</v>
      </c>
      <c r="F29" s="129"/>
      <c r="G29" s="122"/>
      <c r="H29" s="130"/>
      <c r="I29" s="122"/>
      <c r="J29" s="124">
        <v>21682</v>
      </c>
      <c r="K29" s="112">
        <v>313</v>
      </c>
      <c r="L29" s="99"/>
    </row>
    <row r="30" spans="1:12" ht="23.25" customHeight="1">
      <c r="A30" s="41"/>
      <c r="B30" s="100"/>
      <c r="C30" s="113" t="s">
        <v>148</v>
      </c>
      <c r="D30" s="113" t="s">
        <v>115</v>
      </c>
      <c r="E30" s="113" t="s">
        <v>120</v>
      </c>
      <c r="F30" s="113" t="s">
        <v>114</v>
      </c>
      <c r="G30" s="113" t="s">
        <v>118</v>
      </c>
      <c r="H30" s="113" t="s">
        <v>130</v>
      </c>
      <c r="I30" s="113" t="s">
        <v>147</v>
      </c>
      <c r="J30" s="120" t="s">
        <v>125</v>
      </c>
      <c r="K30" s="121"/>
      <c r="L30" s="99"/>
    </row>
    <row r="31" spans="1:12" ht="23.25" customHeight="1">
      <c r="A31" s="41" t="s">
        <v>146</v>
      </c>
      <c r="B31" s="100" t="s">
        <v>65</v>
      </c>
      <c r="C31" s="107" t="s">
        <v>104</v>
      </c>
      <c r="D31" s="107">
        <v>5040</v>
      </c>
      <c r="E31" s="107">
        <v>1567</v>
      </c>
      <c r="F31" s="107">
        <v>3692</v>
      </c>
      <c r="G31" s="107">
        <v>1733</v>
      </c>
      <c r="H31" s="107" t="s">
        <v>104</v>
      </c>
      <c r="I31" s="107" t="s">
        <v>104</v>
      </c>
      <c r="J31" s="123" t="s">
        <v>104</v>
      </c>
      <c r="K31" s="122">
        <v>854</v>
      </c>
      <c r="L31" s="99"/>
    </row>
    <row r="32" spans="1:12" ht="23.25" customHeight="1">
      <c r="A32" s="41" t="s">
        <v>145</v>
      </c>
      <c r="B32" s="100" t="s">
        <v>65</v>
      </c>
      <c r="C32" s="123">
        <v>36</v>
      </c>
      <c r="D32" s="125">
        <v>3952.2330000000002</v>
      </c>
      <c r="E32" s="125">
        <v>8851.2839999999997</v>
      </c>
      <c r="F32" s="125">
        <v>2132.2719999999999</v>
      </c>
      <c r="G32" s="123">
        <v>1186</v>
      </c>
      <c r="H32" s="125">
        <v>2891.4810000000002</v>
      </c>
      <c r="I32" s="123">
        <v>81</v>
      </c>
      <c r="J32" s="125">
        <v>952.72699999999998</v>
      </c>
      <c r="K32" s="119">
        <v>819</v>
      </c>
      <c r="L32" s="99"/>
    </row>
    <row r="33" spans="1:12" ht="23.25" customHeight="1">
      <c r="A33" s="41"/>
      <c r="B33" s="100"/>
      <c r="C33" s="113" t="s">
        <v>142</v>
      </c>
      <c r="D33" s="113" t="s">
        <v>115</v>
      </c>
      <c r="E33" s="113" t="s">
        <v>130</v>
      </c>
      <c r="F33" s="113" t="s">
        <v>129</v>
      </c>
      <c r="G33" s="113" t="s">
        <v>137</v>
      </c>
      <c r="H33" s="113" t="s">
        <v>144</v>
      </c>
      <c r="I33" s="113" t="s">
        <v>143</v>
      </c>
      <c r="J33" s="120" t="s">
        <v>125</v>
      </c>
      <c r="K33" s="121"/>
      <c r="L33" s="99"/>
    </row>
    <row r="34" spans="1:12" ht="23.25" customHeight="1">
      <c r="A34" s="41" t="s">
        <v>124</v>
      </c>
      <c r="B34" s="100" t="s">
        <v>60</v>
      </c>
      <c r="C34" s="123">
        <v>11894</v>
      </c>
      <c r="D34" s="123">
        <v>9265</v>
      </c>
      <c r="E34" s="123" t="s">
        <v>104</v>
      </c>
      <c r="F34" s="123">
        <v>3561</v>
      </c>
      <c r="G34" s="123" t="s">
        <v>104</v>
      </c>
      <c r="H34" s="123" t="s">
        <v>104</v>
      </c>
      <c r="I34" s="123" t="s">
        <v>104</v>
      </c>
      <c r="J34" s="123">
        <v>446</v>
      </c>
      <c r="K34" s="122">
        <v>827</v>
      </c>
      <c r="L34" s="99"/>
    </row>
    <row r="35" spans="1:12" ht="23.25" customHeight="1">
      <c r="A35" s="41" t="s">
        <v>123</v>
      </c>
      <c r="B35" s="100" t="s">
        <v>60</v>
      </c>
      <c r="C35" s="123">
        <v>11781</v>
      </c>
      <c r="D35" s="123">
        <v>4821</v>
      </c>
      <c r="E35" s="123">
        <v>2846</v>
      </c>
      <c r="F35" s="123">
        <v>2520</v>
      </c>
      <c r="G35" s="123">
        <v>1402</v>
      </c>
      <c r="H35" s="123">
        <v>908</v>
      </c>
      <c r="I35" s="123">
        <v>793</v>
      </c>
      <c r="J35" s="123">
        <v>227</v>
      </c>
      <c r="K35" s="122">
        <v>706</v>
      </c>
      <c r="L35" s="99"/>
    </row>
    <row r="36" spans="1:12" ht="23.25" customHeight="1">
      <c r="A36" s="41"/>
      <c r="B36" s="100"/>
      <c r="C36" s="113" t="s">
        <v>142</v>
      </c>
      <c r="D36" s="113" t="s">
        <v>115</v>
      </c>
      <c r="E36" s="113" t="s">
        <v>121</v>
      </c>
      <c r="F36" s="113" t="s">
        <v>130</v>
      </c>
      <c r="G36" s="113" t="s">
        <v>114</v>
      </c>
      <c r="H36" s="113" t="s">
        <v>137</v>
      </c>
      <c r="I36" s="113" t="s">
        <v>141</v>
      </c>
      <c r="J36" s="120" t="s">
        <v>125</v>
      </c>
      <c r="K36" s="121"/>
      <c r="L36" s="99"/>
    </row>
    <row r="37" spans="1:12" ht="23.25" customHeight="1">
      <c r="A37" s="41" t="s">
        <v>108</v>
      </c>
      <c r="B37" s="100" t="s">
        <v>57</v>
      </c>
      <c r="C37" s="123">
        <v>9740</v>
      </c>
      <c r="D37" s="123">
        <v>4149</v>
      </c>
      <c r="E37" s="123">
        <v>5398</v>
      </c>
      <c r="F37" s="123" t="s">
        <v>140</v>
      </c>
      <c r="G37" s="123">
        <v>2141</v>
      </c>
      <c r="H37" s="123" t="s">
        <v>140</v>
      </c>
      <c r="I37" s="123">
        <v>247</v>
      </c>
      <c r="J37" s="123" t="s">
        <v>140</v>
      </c>
      <c r="K37" s="122">
        <v>732</v>
      </c>
      <c r="L37" s="99"/>
    </row>
    <row r="38" spans="1:12" ht="23.25" customHeight="1">
      <c r="A38" s="41" t="s">
        <v>106</v>
      </c>
      <c r="B38" s="100" t="s">
        <v>57</v>
      </c>
      <c r="C38" s="125">
        <v>8140.5879999999997</v>
      </c>
      <c r="D38" s="125">
        <v>3334.645</v>
      </c>
      <c r="E38" s="125">
        <v>3054.0149999999999</v>
      </c>
      <c r="F38" s="123">
        <v>2872</v>
      </c>
      <c r="G38" s="125">
        <v>1699.0450000000001</v>
      </c>
      <c r="H38" s="125">
        <v>1048.9839999999999</v>
      </c>
      <c r="I38" s="125">
        <v>103.5</v>
      </c>
      <c r="J38" s="125">
        <v>1371.2170000000001</v>
      </c>
      <c r="K38" s="122">
        <v>793</v>
      </c>
      <c r="L38" s="99"/>
    </row>
    <row r="39" spans="1:12" ht="23.25" customHeight="1">
      <c r="A39" s="41" t="s">
        <v>139</v>
      </c>
      <c r="B39" s="100" t="s">
        <v>55</v>
      </c>
      <c r="C39" s="123" t="s">
        <v>104</v>
      </c>
      <c r="D39" s="123" t="s">
        <v>104</v>
      </c>
      <c r="E39" s="123" t="s">
        <v>104</v>
      </c>
      <c r="F39" s="123" t="s">
        <v>104</v>
      </c>
      <c r="G39" s="123" t="s">
        <v>104</v>
      </c>
      <c r="H39" s="123" t="s">
        <v>104</v>
      </c>
      <c r="I39" s="123" t="s">
        <v>104</v>
      </c>
      <c r="J39" s="123">
        <v>16778</v>
      </c>
      <c r="K39" s="129">
        <v>250</v>
      </c>
      <c r="L39" s="99"/>
    </row>
    <row r="40" spans="1:12" ht="23.25" customHeight="1">
      <c r="A40" s="41"/>
      <c r="B40" s="100"/>
      <c r="C40" s="113" t="s">
        <v>129</v>
      </c>
      <c r="D40" s="113" t="s">
        <v>138</v>
      </c>
      <c r="E40" s="113" t="s">
        <v>137</v>
      </c>
      <c r="F40" s="114"/>
      <c r="G40" s="115"/>
      <c r="H40" s="115"/>
      <c r="I40" s="116"/>
      <c r="J40" s="120" t="s">
        <v>125</v>
      </c>
      <c r="K40" s="121"/>
      <c r="L40" s="99"/>
    </row>
    <row r="41" spans="1:12" ht="23.25" customHeight="1">
      <c r="A41" s="41" t="s">
        <v>54</v>
      </c>
      <c r="B41" s="100" t="s">
        <v>136</v>
      </c>
      <c r="C41" s="125">
        <v>2706.8510000000001</v>
      </c>
      <c r="D41" s="125">
        <v>3219.2429999999999</v>
      </c>
      <c r="E41" s="125">
        <v>967.72900000000004</v>
      </c>
      <c r="F41" s="129"/>
      <c r="G41" s="122"/>
      <c r="H41" s="122"/>
      <c r="I41" s="122"/>
      <c r="J41" s="125">
        <v>15353.173000000001</v>
      </c>
      <c r="K41" s="122">
        <v>250</v>
      </c>
      <c r="L41" s="99"/>
    </row>
    <row r="42" spans="1:12" ht="23.25" customHeight="1">
      <c r="A42" s="41" t="s">
        <v>135</v>
      </c>
      <c r="B42" s="100" t="s">
        <v>134</v>
      </c>
      <c r="C42" s="123" t="s">
        <v>29</v>
      </c>
      <c r="D42" s="131" t="s">
        <v>29</v>
      </c>
      <c r="E42" s="123" t="s">
        <v>29</v>
      </c>
      <c r="F42" s="129"/>
      <c r="G42" s="122"/>
      <c r="H42" s="122"/>
      <c r="I42" s="122"/>
      <c r="J42" s="123">
        <v>19883</v>
      </c>
      <c r="K42" s="129">
        <v>290</v>
      </c>
      <c r="L42" s="99"/>
    </row>
    <row r="43" spans="1:12" ht="23.25" customHeight="1">
      <c r="A43" s="40" t="s">
        <v>133</v>
      </c>
      <c r="B43" s="132" t="s">
        <v>132</v>
      </c>
      <c r="C43" s="133" t="s">
        <v>29</v>
      </c>
      <c r="D43" s="134" t="s">
        <v>29</v>
      </c>
      <c r="E43" s="135" t="s">
        <v>29</v>
      </c>
      <c r="F43" s="90"/>
      <c r="G43" s="136"/>
      <c r="H43" s="136"/>
      <c r="I43" s="136"/>
      <c r="J43" s="88">
        <v>23142</v>
      </c>
      <c r="K43" s="76">
        <v>203</v>
      </c>
      <c r="L43" s="99"/>
    </row>
    <row r="44" spans="1:12" ht="23.25" customHeight="1">
      <c r="A44" s="41"/>
      <c r="B44" s="100"/>
      <c r="C44" s="113" t="s">
        <v>131</v>
      </c>
      <c r="D44" s="113" t="s">
        <v>121</v>
      </c>
      <c r="E44" s="137" t="s">
        <v>130</v>
      </c>
      <c r="F44" s="113" t="s">
        <v>129</v>
      </c>
      <c r="G44" s="120" t="s">
        <v>128</v>
      </c>
      <c r="H44" s="113" t="s">
        <v>127</v>
      </c>
      <c r="I44" s="120" t="s">
        <v>126</v>
      </c>
      <c r="J44" s="105" t="s">
        <v>125</v>
      </c>
      <c r="K44" s="121"/>
      <c r="L44" s="99"/>
    </row>
    <row r="45" spans="1:12" ht="23.25" customHeight="1">
      <c r="A45" s="41" t="s">
        <v>124</v>
      </c>
      <c r="B45" s="100" t="s">
        <v>122</v>
      </c>
      <c r="C45" s="123">
        <v>5140</v>
      </c>
      <c r="D45" s="123">
        <v>6288</v>
      </c>
      <c r="E45" s="123" t="s">
        <v>29</v>
      </c>
      <c r="F45" s="123">
        <v>1642</v>
      </c>
      <c r="G45" s="123">
        <v>2763</v>
      </c>
      <c r="H45" s="123">
        <v>5882</v>
      </c>
      <c r="I45" s="123" t="s">
        <v>29</v>
      </c>
      <c r="J45" s="123" t="s">
        <v>29</v>
      </c>
      <c r="K45" s="122">
        <v>542</v>
      </c>
      <c r="L45" s="99"/>
    </row>
    <row r="46" spans="1:12" ht="23.25" customHeight="1">
      <c r="A46" s="41" t="s">
        <v>123</v>
      </c>
      <c r="B46" s="100" t="s">
        <v>122</v>
      </c>
      <c r="C46" s="123">
        <v>4068</v>
      </c>
      <c r="D46" s="123">
        <v>3536</v>
      </c>
      <c r="E46" s="123">
        <v>2539</v>
      </c>
      <c r="F46" s="123">
        <v>1677</v>
      </c>
      <c r="G46" s="123">
        <v>3801</v>
      </c>
      <c r="H46" s="123">
        <v>4499</v>
      </c>
      <c r="I46" s="123">
        <v>912</v>
      </c>
      <c r="J46" s="123">
        <v>689</v>
      </c>
      <c r="K46" s="122">
        <v>547</v>
      </c>
      <c r="L46" s="99"/>
    </row>
    <row r="47" spans="1:12" ht="23.25" customHeight="1">
      <c r="A47" s="138"/>
      <c r="B47" s="139"/>
      <c r="C47" s="113" t="s">
        <v>121</v>
      </c>
      <c r="D47" s="113" t="s">
        <v>120</v>
      </c>
      <c r="E47" s="113" t="s">
        <v>119</v>
      </c>
      <c r="F47" s="113" t="s">
        <v>118</v>
      </c>
      <c r="G47" s="113" t="s">
        <v>117</v>
      </c>
      <c r="H47" s="113" t="s">
        <v>116</v>
      </c>
      <c r="I47" s="113" t="s">
        <v>115</v>
      </c>
      <c r="J47" s="113" t="s">
        <v>114</v>
      </c>
      <c r="K47" s="140"/>
      <c r="L47" s="99"/>
    </row>
    <row r="48" spans="1:12" ht="23.25" customHeight="1">
      <c r="A48" s="138" t="s">
        <v>108</v>
      </c>
      <c r="B48" s="139" t="s">
        <v>107</v>
      </c>
      <c r="C48" s="107">
        <v>2660</v>
      </c>
      <c r="D48" s="107">
        <v>7295</v>
      </c>
      <c r="E48" s="107" t="s">
        <v>29</v>
      </c>
      <c r="F48" s="107" t="s">
        <v>29</v>
      </c>
      <c r="G48" s="107" t="s">
        <v>29</v>
      </c>
      <c r="H48" s="107" t="s">
        <v>29</v>
      </c>
      <c r="I48" s="107">
        <v>5510</v>
      </c>
      <c r="J48" s="107">
        <v>2660</v>
      </c>
      <c r="K48" s="141"/>
      <c r="L48" s="99"/>
    </row>
    <row r="49" spans="1:11" ht="23.25" customHeight="1">
      <c r="A49" s="138" t="s">
        <v>106</v>
      </c>
      <c r="B49" s="139" t="s">
        <v>107</v>
      </c>
      <c r="C49" s="127">
        <v>2577.511</v>
      </c>
      <c r="D49" s="127">
        <v>3823.7890000000002</v>
      </c>
      <c r="E49" s="127">
        <v>84.882000000000005</v>
      </c>
      <c r="F49" s="124">
        <v>625</v>
      </c>
      <c r="G49" s="127">
        <v>263.96199999999999</v>
      </c>
      <c r="H49" s="127">
        <v>86.31</v>
      </c>
      <c r="I49" s="127">
        <v>4879.2759999999998</v>
      </c>
      <c r="J49" s="127">
        <v>2445.087</v>
      </c>
      <c r="K49" s="142"/>
    </row>
    <row r="50" spans="1:11" ht="23.25" customHeight="1">
      <c r="A50" s="138"/>
      <c r="B50" s="139"/>
      <c r="C50" s="101" t="s">
        <v>113</v>
      </c>
      <c r="D50" s="101" t="s">
        <v>112</v>
      </c>
      <c r="E50" s="101" t="s">
        <v>111</v>
      </c>
      <c r="F50" s="101" t="s">
        <v>110</v>
      </c>
      <c r="G50" s="101" t="s">
        <v>109</v>
      </c>
      <c r="H50" s="101"/>
      <c r="I50" s="101"/>
      <c r="J50" s="101"/>
      <c r="K50" s="143"/>
    </row>
    <row r="51" spans="1:11" ht="23.25" customHeight="1">
      <c r="A51" s="138" t="s">
        <v>108</v>
      </c>
      <c r="B51" s="139" t="s">
        <v>107</v>
      </c>
      <c r="C51" s="107" t="s">
        <v>29</v>
      </c>
      <c r="D51" s="107" t="s">
        <v>29</v>
      </c>
      <c r="E51" s="107" t="s">
        <v>29</v>
      </c>
      <c r="F51" s="144">
        <v>94</v>
      </c>
      <c r="G51" s="144">
        <v>970</v>
      </c>
      <c r="H51" s="144"/>
      <c r="I51" s="144"/>
      <c r="J51" s="144"/>
      <c r="K51" s="145">
        <v>560</v>
      </c>
    </row>
    <row r="52" spans="1:11" ht="23.25" customHeight="1">
      <c r="A52" s="146" t="s">
        <v>106</v>
      </c>
      <c r="B52" s="147" t="s">
        <v>105</v>
      </c>
      <c r="C52" s="148">
        <v>2712.1170000000002</v>
      </c>
      <c r="D52" s="148">
        <v>159.05000000000001</v>
      </c>
      <c r="E52" s="148">
        <v>1425.0060000000001</v>
      </c>
      <c r="F52" s="149">
        <v>71</v>
      </c>
      <c r="G52" s="124" t="s">
        <v>104</v>
      </c>
      <c r="H52" s="149"/>
      <c r="I52" s="149"/>
      <c r="J52" s="149"/>
      <c r="K52" s="150">
        <v>600</v>
      </c>
    </row>
    <row r="53" spans="1:11" ht="18" customHeight="1">
      <c r="A53" s="72" t="s">
        <v>103</v>
      </c>
      <c r="B53" s="72"/>
      <c r="C53" s="92"/>
      <c r="D53" s="92"/>
      <c r="E53" s="92"/>
      <c r="F53" s="92"/>
      <c r="G53" s="92"/>
      <c r="H53" s="92"/>
      <c r="I53" s="92"/>
      <c r="J53" s="92"/>
      <c r="K53" s="92"/>
    </row>
    <row r="54" spans="1:11">
      <c r="A54" s="14"/>
      <c r="B54" s="14"/>
      <c r="C54" s="92"/>
      <c r="D54" s="92"/>
      <c r="E54" s="92"/>
      <c r="F54" s="92"/>
      <c r="G54" s="92"/>
      <c r="H54" s="92"/>
      <c r="I54" s="92"/>
      <c r="J54" s="92"/>
      <c r="K54" s="92"/>
    </row>
    <row r="55" spans="1:11">
      <c r="A55" s="14"/>
      <c r="B55" s="14"/>
      <c r="C55" s="92"/>
      <c r="D55" s="92"/>
      <c r="E55" s="92"/>
      <c r="F55" s="92"/>
      <c r="G55" s="92"/>
      <c r="H55" s="92"/>
      <c r="I55" s="92"/>
      <c r="J55" s="92"/>
      <c r="K55" s="92"/>
    </row>
    <row r="56" spans="1:11">
      <c r="A56" s="14"/>
      <c r="B56" s="14"/>
      <c r="C56" s="92"/>
      <c r="D56" s="92"/>
      <c r="E56" s="92"/>
      <c r="F56" s="92"/>
      <c r="G56" s="92"/>
      <c r="H56" s="92"/>
      <c r="I56" s="92"/>
      <c r="J56" s="92"/>
      <c r="K56" s="92"/>
    </row>
    <row r="57" spans="1:11">
      <c r="A57" s="14"/>
      <c r="B57" s="14"/>
      <c r="C57" s="92"/>
      <c r="D57" s="92"/>
      <c r="E57" s="92"/>
      <c r="F57" s="92"/>
      <c r="G57" s="92"/>
      <c r="H57" s="92"/>
      <c r="I57" s="92"/>
      <c r="J57" s="92"/>
      <c r="K57" s="92"/>
    </row>
    <row r="58" spans="1:11">
      <c r="A58" s="14"/>
      <c r="B58" s="14"/>
      <c r="C58" s="92"/>
      <c r="D58" s="92"/>
      <c r="E58" s="92"/>
      <c r="F58" s="92"/>
      <c r="G58" s="92"/>
      <c r="H58" s="92"/>
      <c r="I58" s="92"/>
      <c r="J58" s="92"/>
      <c r="K58" s="92"/>
    </row>
    <row r="59" spans="1:11">
      <c r="A59" s="14"/>
    </row>
    <row r="60" spans="1:11">
      <c r="A60" s="14"/>
    </row>
  </sheetData>
  <mergeCells count="1">
    <mergeCell ref="C4:J4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6"/>
  <sheetViews>
    <sheetView zoomScaleNormal="100" zoomScaleSheetLayoutView="100" workbookViewId="0"/>
  </sheetViews>
  <sheetFormatPr defaultColWidth="11" defaultRowHeight="13.5"/>
  <cols>
    <col min="1" max="1" width="11.625" style="11" customWidth="1"/>
    <col min="2" max="3" width="15" style="11" customWidth="1"/>
    <col min="4" max="4" width="13.375" style="11" customWidth="1"/>
    <col min="5" max="6" width="15" style="11" customWidth="1"/>
    <col min="7" max="7" width="13.25" style="11" customWidth="1"/>
    <col min="8" max="8" width="11" style="11" customWidth="1"/>
    <col min="9" max="9" width="10.375" style="11" customWidth="1"/>
    <col min="10" max="16384" width="11" style="11"/>
  </cols>
  <sheetData>
    <row r="1" spans="1:11" ht="18" customHeight="1">
      <c r="A1" s="245" t="s">
        <v>331</v>
      </c>
    </row>
    <row r="2" spans="1:11" ht="19.5" customHeight="1">
      <c r="A2" s="10" t="s">
        <v>213</v>
      </c>
      <c r="B2" s="10"/>
      <c r="C2" s="10"/>
      <c r="D2" s="46"/>
      <c r="E2" s="46"/>
    </row>
    <row r="3" spans="1:11" ht="15" customHeight="1" thickBot="1">
      <c r="A3" s="12"/>
      <c r="B3" s="13"/>
      <c r="C3" s="13"/>
      <c r="D3" s="13"/>
      <c r="E3" s="13"/>
      <c r="F3" s="13"/>
      <c r="G3" s="95" t="s">
        <v>212</v>
      </c>
      <c r="H3" s="14"/>
      <c r="I3" s="14"/>
      <c r="J3" s="14"/>
      <c r="K3" s="14"/>
    </row>
    <row r="4" spans="1:11" ht="18" customHeight="1" thickTop="1">
      <c r="A4" s="261" t="s">
        <v>207</v>
      </c>
      <c r="B4" s="276" t="s">
        <v>211</v>
      </c>
      <c r="C4" s="277"/>
      <c r="D4" s="289" t="s">
        <v>210</v>
      </c>
      <c r="E4" s="277" t="s">
        <v>209</v>
      </c>
      <c r="F4" s="277"/>
      <c r="G4" s="255" t="s">
        <v>204</v>
      </c>
      <c r="H4" s="14"/>
      <c r="I4" s="14"/>
      <c r="J4" s="14"/>
      <c r="K4" s="14"/>
    </row>
    <row r="5" spans="1:11" ht="27" customHeight="1">
      <c r="A5" s="266"/>
      <c r="B5" s="151" t="s">
        <v>203</v>
      </c>
      <c r="C5" s="152" t="s">
        <v>202</v>
      </c>
      <c r="D5" s="290"/>
      <c r="E5" s="151" t="s">
        <v>203</v>
      </c>
      <c r="F5" s="152" t="s">
        <v>202</v>
      </c>
      <c r="G5" s="257"/>
      <c r="H5" s="14"/>
      <c r="I5" s="14"/>
      <c r="J5" s="14"/>
      <c r="K5" s="14"/>
    </row>
    <row r="6" spans="1:11" ht="3" customHeight="1">
      <c r="A6" s="153"/>
      <c r="B6" s="154"/>
      <c r="C6" s="155"/>
      <c r="D6" s="153"/>
      <c r="E6" s="14"/>
      <c r="F6" s="156"/>
      <c r="G6" s="14"/>
      <c r="H6" s="14"/>
      <c r="I6" s="14"/>
      <c r="J6" s="14"/>
      <c r="K6" s="14"/>
    </row>
    <row r="7" spans="1:11" ht="18" customHeight="1">
      <c r="A7" s="157" t="s">
        <v>193</v>
      </c>
      <c r="B7" s="158">
        <v>6035085</v>
      </c>
      <c r="C7" s="159">
        <v>5385470</v>
      </c>
      <c r="D7" s="160">
        <v>89.24</v>
      </c>
      <c r="E7" s="161">
        <v>2056503</v>
      </c>
      <c r="F7" s="159">
        <v>1913547</v>
      </c>
      <c r="G7" s="162">
        <v>93.05</v>
      </c>
      <c r="H7" s="14"/>
      <c r="I7" s="14"/>
      <c r="J7" s="14"/>
      <c r="K7" s="14"/>
    </row>
    <row r="8" spans="1:11" ht="18" customHeight="1">
      <c r="A8" s="157" t="s">
        <v>192</v>
      </c>
      <c r="B8" s="158">
        <v>5999386</v>
      </c>
      <c r="C8" s="159">
        <v>5248490</v>
      </c>
      <c r="D8" s="160">
        <v>87.48</v>
      </c>
      <c r="E8" s="161">
        <v>1969468</v>
      </c>
      <c r="F8" s="159">
        <v>1808466</v>
      </c>
      <c r="G8" s="162">
        <v>91.83</v>
      </c>
      <c r="H8" s="14"/>
      <c r="I8" s="14"/>
      <c r="J8" s="14"/>
      <c r="K8" s="14"/>
    </row>
    <row r="9" spans="1:11" ht="18" customHeight="1">
      <c r="A9" s="157" t="s">
        <v>191</v>
      </c>
      <c r="B9" s="158">
        <v>5754930</v>
      </c>
      <c r="C9" s="159">
        <v>4960040</v>
      </c>
      <c r="D9" s="160">
        <v>86.19</v>
      </c>
      <c r="E9" s="161">
        <v>1865458</v>
      </c>
      <c r="F9" s="159">
        <v>1704938</v>
      </c>
      <c r="G9" s="162">
        <v>91.4</v>
      </c>
      <c r="H9" s="14"/>
      <c r="I9" s="14"/>
      <c r="J9" s="14"/>
      <c r="K9" s="14"/>
    </row>
    <row r="10" spans="1:11" ht="18" customHeight="1">
      <c r="A10" s="157" t="s">
        <v>190</v>
      </c>
      <c r="B10" s="158">
        <v>5789601</v>
      </c>
      <c r="C10" s="159">
        <v>4960484</v>
      </c>
      <c r="D10" s="160">
        <v>85.68</v>
      </c>
      <c r="E10" s="161">
        <v>1836421</v>
      </c>
      <c r="F10" s="159">
        <v>1674417</v>
      </c>
      <c r="G10" s="162">
        <v>91.18</v>
      </c>
      <c r="H10" s="14"/>
      <c r="I10" s="14"/>
      <c r="J10" s="14"/>
      <c r="K10" s="14"/>
    </row>
    <row r="11" spans="1:11" ht="18" customHeight="1">
      <c r="A11" s="157" t="s">
        <v>189</v>
      </c>
      <c r="B11" s="158">
        <v>5808485</v>
      </c>
      <c r="C11" s="159">
        <v>4958018</v>
      </c>
      <c r="D11" s="160">
        <v>85.36</v>
      </c>
      <c r="E11" s="161">
        <v>1874975</v>
      </c>
      <c r="F11" s="159">
        <v>1715616</v>
      </c>
      <c r="G11" s="162">
        <v>91.5</v>
      </c>
      <c r="H11" s="14"/>
      <c r="I11" s="14"/>
      <c r="J11" s="14"/>
      <c r="K11" s="14"/>
    </row>
    <row r="12" spans="1:11" ht="18" customHeight="1">
      <c r="A12" s="157" t="s">
        <v>188</v>
      </c>
      <c r="B12" s="158">
        <v>5911699</v>
      </c>
      <c r="C12" s="159">
        <v>5025054</v>
      </c>
      <c r="D12" s="160">
        <v>85</v>
      </c>
      <c r="E12" s="161">
        <v>2043431</v>
      </c>
      <c r="F12" s="159">
        <v>1879463</v>
      </c>
      <c r="G12" s="162">
        <v>91.98</v>
      </c>
      <c r="H12" s="14"/>
      <c r="I12" s="14"/>
      <c r="J12" s="14"/>
      <c r="K12" s="14"/>
    </row>
    <row r="13" spans="1:11" ht="18" customHeight="1">
      <c r="A13" s="157" t="s">
        <v>187</v>
      </c>
      <c r="B13" s="161">
        <v>6550656</v>
      </c>
      <c r="C13" s="159">
        <v>5691289</v>
      </c>
      <c r="D13" s="160">
        <v>86.88</v>
      </c>
      <c r="E13" s="161">
        <v>2657981</v>
      </c>
      <c r="F13" s="159">
        <v>2500006</v>
      </c>
      <c r="G13" s="162">
        <v>94.06</v>
      </c>
      <c r="H13" s="14"/>
      <c r="I13" s="14"/>
      <c r="J13" s="14"/>
      <c r="K13" s="14"/>
    </row>
    <row r="14" spans="1:11" ht="18" customHeight="1">
      <c r="A14" s="157" t="s">
        <v>186</v>
      </c>
      <c r="B14" s="161">
        <v>6420871</v>
      </c>
      <c r="C14" s="159">
        <v>5688313</v>
      </c>
      <c r="D14" s="160">
        <v>88.59</v>
      </c>
      <c r="E14" s="161">
        <v>2607996</v>
      </c>
      <c r="F14" s="159">
        <v>2469312</v>
      </c>
      <c r="G14" s="162">
        <v>94.68</v>
      </c>
      <c r="H14" s="14"/>
      <c r="I14" s="14"/>
      <c r="J14" s="14"/>
      <c r="K14" s="14"/>
    </row>
    <row r="15" spans="1:11" ht="18" customHeight="1">
      <c r="A15" s="157" t="s">
        <v>185</v>
      </c>
      <c r="B15" s="161">
        <v>5790735</v>
      </c>
      <c r="C15" s="159">
        <v>5213413</v>
      </c>
      <c r="D15" s="160">
        <v>90.03</v>
      </c>
      <c r="E15" s="161">
        <v>2252465</v>
      </c>
      <c r="F15" s="159">
        <v>2106859</v>
      </c>
      <c r="G15" s="162">
        <v>93.54</v>
      </c>
      <c r="H15" s="14"/>
      <c r="I15" s="14"/>
      <c r="J15" s="14"/>
      <c r="K15" s="14"/>
    </row>
    <row r="16" spans="1:11" ht="18" customHeight="1">
      <c r="A16" s="157" t="s">
        <v>184</v>
      </c>
      <c r="B16" s="163">
        <v>5441259</v>
      </c>
      <c r="C16" s="164">
        <v>5014274</v>
      </c>
      <c r="D16" s="41">
        <v>92.15</v>
      </c>
      <c r="E16" s="161">
        <v>2058344</v>
      </c>
      <c r="F16" s="159">
        <v>1940376</v>
      </c>
      <c r="G16" s="40">
        <v>94.27</v>
      </c>
      <c r="H16" s="93"/>
      <c r="I16" s="14"/>
      <c r="J16" s="14"/>
      <c r="K16" s="14"/>
    </row>
    <row r="17" spans="1:11" ht="18" customHeight="1">
      <c r="A17" s="165" t="s">
        <v>208</v>
      </c>
      <c r="B17" s="163">
        <v>5492965</v>
      </c>
      <c r="C17" s="163">
        <v>5154836</v>
      </c>
      <c r="D17" s="38">
        <v>93.84</v>
      </c>
      <c r="E17" s="158">
        <v>2173653</v>
      </c>
      <c r="F17" s="158">
        <v>2082791</v>
      </c>
      <c r="G17" s="38">
        <v>95.81</v>
      </c>
      <c r="H17" s="154"/>
      <c r="I17" s="14"/>
      <c r="J17" s="14"/>
      <c r="K17" s="14"/>
    </row>
    <row r="18" spans="1:11" ht="18" customHeight="1">
      <c r="A18" s="157" t="s">
        <v>182</v>
      </c>
      <c r="B18" s="164">
        <f>E18+B35+E35+B52</f>
        <v>5267972</v>
      </c>
      <c r="C18" s="164">
        <f>F18+C35+F35+C52</f>
        <v>4991762</v>
      </c>
      <c r="D18" s="166">
        <f>C18/B18*100</f>
        <v>94.756805844829856</v>
      </c>
      <c r="E18" s="159">
        <f>1740846+70192+392448+4251</f>
        <v>2207737</v>
      </c>
      <c r="F18" s="159">
        <f>1712588+16308+390462+1465</f>
        <v>2120823</v>
      </c>
      <c r="G18" s="167">
        <f>F18/E18*100</f>
        <v>96.063208615881337</v>
      </c>
      <c r="H18" s="14"/>
      <c r="I18" s="14"/>
      <c r="J18" s="14"/>
      <c r="K18" s="14"/>
    </row>
    <row r="19" spans="1:11" ht="3" customHeight="1">
      <c r="A19" s="168"/>
      <c r="B19" s="169"/>
      <c r="C19" s="169"/>
      <c r="D19" s="43"/>
      <c r="E19" s="170"/>
      <c r="F19" s="170"/>
      <c r="G19" s="40"/>
      <c r="H19" s="14"/>
      <c r="I19" s="14"/>
      <c r="J19" s="14"/>
      <c r="K19" s="14"/>
    </row>
    <row r="20" spans="1:11" ht="15" customHeight="1" thickBot="1">
      <c r="A20" s="171"/>
      <c r="B20" s="171"/>
      <c r="C20" s="171"/>
      <c r="D20" s="171"/>
      <c r="E20" s="171"/>
      <c r="F20" s="171"/>
      <c r="G20" s="171"/>
      <c r="H20" s="14"/>
      <c r="I20" s="14"/>
      <c r="J20" s="14"/>
      <c r="K20" s="14"/>
    </row>
    <row r="21" spans="1:11" ht="18" customHeight="1" thickTop="1">
      <c r="A21" s="261" t="s">
        <v>207</v>
      </c>
      <c r="B21" s="276" t="s">
        <v>206</v>
      </c>
      <c r="C21" s="277"/>
      <c r="D21" s="289" t="s">
        <v>204</v>
      </c>
      <c r="E21" s="277" t="s">
        <v>205</v>
      </c>
      <c r="F21" s="277"/>
      <c r="G21" s="255" t="s">
        <v>204</v>
      </c>
      <c r="H21" s="14"/>
      <c r="I21" s="14"/>
      <c r="J21" s="14"/>
      <c r="K21" s="14"/>
    </row>
    <row r="22" spans="1:11" ht="27" customHeight="1">
      <c r="A22" s="266"/>
      <c r="B22" s="152" t="s">
        <v>203</v>
      </c>
      <c r="C22" s="152" t="s">
        <v>202</v>
      </c>
      <c r="D22" s="290"/>
      <c r="E22" s="151" t="s">
        <v>203</v>
      </c>
      <c r="F22" s="152" t="s">
        <v>202</v>
      </c>
      <c r="G22" s="257"/>
      <c r="H22" s="14"/>
      <c r="I22" s="14"/>
      <c r="J22" s="14"/>
      <c r="K22" s="14"/>
    </row>
    <row r="23" spans="1:11" ht="3" customHeight="1">
      <c r="A23" s="14"/>
      <c r="B23" s="172"/>
      <c r="C23" s="156"/>
      <c r="D23" s="156"/>
      <c r="E23" s="156"/>
      <c r="F23" s="156"/>
      <c r="G23" s="14"/>
      <c r="H23" s="14"/>
      <c r="I23" s="14"/>
      <c r="J23" s="14"/>
      <c r="K23" s="14"/>
    </row>
    <row r="24" spans="1:11" ht="18" customHeight="1">
      <c r="A24" s="157" t="s">
        <v>193</v>
      </c>
      <c r="B24" s="158">
        <v>3092833</v>
      </c>
      <c r="C24" s="159">
        <v>2655401</v>
      </c>
      <c r="D24" s="173">
        <v>85.86</v>
      </c>
      <c r="E24" s="159">
        <v>405803</v>
      </c>
      <c r="F24" s="159">
        <v>398807</v>
      </c>
      <c r="G24" s="162">
        <v>98.28</v>
      </c>
      <c r="H24" s="14"/>
      <c r="I24" s="14"/>
      <c r="J24" s="14"/>
      <c r="K24" s="14"/>
    </row>
    <row r="25" spans="1:11" ht="18" customHeight="1">
      <c r="A25" s="157" t="s">
        <v>192</v>
      </c>
      <c r="B25" s="158">
        <v>3143199</v>
      </c>
      <c r="C25" s="159">
        <v>2634307</v>
      </c>
      <c r="D25" s="173">
        <v>83.81</v>
      </c>
      <c r="E25" s="159">
        <v>404170</v>
      </c>
      <c r="F25" s="159">
        <v>395353</v>
      </c>
      <c r="G25" s="162">
        <v>97.82</v>
      </c>
      <c r="H25" s="14"/>
      <c r="I25" s="14"/>
      <c r="J25" s="174" t="s">
        <v>201</v>
      </c>
      <c r="K25" s="14"/>
    </row>
    <row r="26" spans="1:11" ht="18" customHeight="1">
      <c r="A26" s="157" t="s">
        <v>191</v>
      </c>
      <c r="B26" s="158">
        <v>3013929</v>
      </c>
      <c r="C26" s="159">
        <v>2468851</v>
      </c>
      <c r="D26" s="173">
        <v>81.91</v>
      </c>
      <c r="E26" s="159">
        <v>409912</v>
      </c>
      <c r="F26" s="159">
        <v>398625</v>
      </c>
      <c r="G26" s="162">
        <v>97.25</v>
      </c>
      <c r="H26" s="14"/>
      <c r="I26" s="14"/>
      <c r="J26" s="14"/>
      <c r="K26" s="14"/>
    </row>
    <row r="27" spans="1:11" ht="18" customHeight="1">
      <c r="A27" s="157" t="s">
        <v>190</v>
      </c>
      <c r="B27" s="158">
        <v>3071591</v>
      </c>
      <c r="C27" s="159">
        <v>2498600</v>
      </c>
      <c r="D27" s="173">
        <v>81.349999999999994</v>
      </c>
      <c r="E27" s="159">
        <v>413928</v>
      </c>
      <c r="F27" s="159">
        <v>401908</v>
      </c>
      <c r="G27" s="162">
        <v>97.1</v>
      </c>
      <c r="H27" s="14"/>
      <c r="I27" s="14"/>
      <c r="J27" s="14"/>
      <c r="K27" s="14"/>
    </row>
    <row r="28" spans="1:11" ht="18" customHeight="1">
      <c r="A28" s="157" t="s">
        <v>189</v>
      </c>
      <c r="B28" s="158">
        <v>3070615</v>
      </c>
      <c r="C28" s="159">
        <v>2477341</v>
      </c>
      <c r="D28" s="173">
        <v>80.680000000000007</v>
      </c>
      <c r="E28" s="159">
        <v>396350</v>
      </c>
      <c r="F28" s="159">
        <v>383363</v>
      </c>
      <c r="G28" s="162">
        <v>96.72</v>
      </c>
      <c r="H28" s="14"/>
      <c r="I28" s="14"/>
      <c r="J28" s="14"/>
      <c r="K28" s="14"/>
    </row>
    <row r="29" spans="1:11" ht="18" customHeight="1">
      <c r="A29" s="157" t="s">
        <v>188</v>
      </c>
      <c r="B29" s="158">
        <v>3004776</v>
      </c>
      <c r="C29" s="159">
        <v>2383907</v>
      </c>
      <c r="D29" s="173">
        <v>79.34</v>
      </c>
      <c r="E29" s="159">
        <v>410477</v>
      </c>
      <c r="F29" s="159">
        <v>396488</v>
      </c>
      <c r="G29" s="162">
        <v>96.59</v>
      </c>
      <c r="H29" s="14"/>
      <c r="I29" s="14"/>
      <c r="J29" s="14"/>
      <c r="K29" s="14"/>
    </row>
    <row r="30" spans="1:11" ht="18" customHeight="1">
      <c r="A30" s="157" t="s">
        <v>187</v>
      </c>
      <c r="B30" s="158">
        <v>3037141</v>
      </c>
      <c r="C30" s="159">
        <v>2432776</v>
      </c>
      <c r="D30" s="173">
        <v>80.099999999999994</v>
      </c>
      <c r="E30" s="159">
        <v>405448</v>
      </c>
      <c r="F30" s="159">
        <v>393141</v>
      </c>
      <c r="G30" s="162">
        <v>96.96</v>
      </c>
      <c r="H30" s="14"/>
      <c r="I30" s="14"/>
      <c r="J30" s="14"/>
      <c r="K30" s="14"/>
    </row>
    <row r="31" spans="1:11" ht="18" customHeight="1">
      <c r="A31" s="157" t="s">
        <v>186</v>
      </c>
      <c r="B31" s="158">
        <v>2981280</v>
      </c>
      <c r="C31" s="159">
        <v>2470214</v>
      </c>
      <c r="D31" s="173">
        <v>82.86</v>
      </c>
      <c r="E31" s="159">
        <v>388704</v>
      </c>
      <c r="F31" s="159">
        <v>376964</v>
      </c>
      <c r="G31" s="162">
        <v>96.98</v>
      </c>
      <c r="H31" s="14"/>
      <c r="I31" s="14"/>
      <c r="J31" s="14"/>
      <c r="K31" s="14"/>
    </row>
    <row r="32" spans="1:11" ht="18" customHeight="1">
      <c r="A32" s="157" t="s">
        <v>185</v>
      </c>
      <c r="B32" s="158">
        <v>2758771</v>
      </c>
      <c r="C32" s="159">
        <v>2388679</v>
      </c>
      <c r="D32" s="173">
        <v>86.58</v>
      </c>
      <c r="E32" s="159">
        <v>368780</v>
      </c>
      <c r="F32" s="159">
        <v>357716</v>
      </c>
      <c r="G32" s="162">
        <v>97</v>
      </c>
      <c r="H32" s="14"/>
      <c r="I32" s="14"/>
      <c r="J32" s="14"/>
      <c r="K32" s="14"/>
    </row>
    <row r="33" spans="1:11" ht="18" customHeight="1">
      <c r="A33" s="157" t="s">
        <v>184</v>
      </c>
      <c r="B33" s="158">
        <v>2619497</v>
      </c>
      <c r="C33" s="159">
        <v>2354554</v>
      </c>
      <c r="D33" s="39">
        <v>89.89</v>
      </c>
      <c r="E33" s="159">
        <v>373254</v>
      </c>
      <c r="F33" s="159">
        <v>364764</v>
      </c>
      <c r="G33" s="40">
        <v>97.73</v>
      </c>
      <c r="H33" s="93"/>
      <c r="I33" s="14"/>
      <c r="J33" s="14"/>
      <c r="K33" s="14"/>
    </row>
    <row r="34" spans="1:11" ht="18" customHeight="1">
      <c r="A34" s="157" t="s">
        <v>200</v>
      </c>
      <c r="B34" s="158">
        <v>2534051</v>
      </c>
      <c r="C34" s="158">
        <v>2321281</v>
      </c>
      <c r="D34" s="173">
        <v>91.6</v>
      </c>
      <c r="E34" s="158">
        <v>407751</v>
      </c>
      <c r="F34" s="158">
        <v>401723</v>
      </c>
      <c r="G34" s="38">
        <v>98.52</v>
      </c>
      <c r="H34" s="14"/>
      <c r="I34" s="14"/>
      <c r="J34" s="14"/>
      <c r="K34" s="14"/>
    </row>
    <row r="35" spans="1:11" ht="18" customHeight="1">
      <c r="A35" s="157" t="s">
        <v>182</v>
      </c>
      <c r="B35" s="159">
        <f>2148282+138873+19480</f>
        <v>2306635</v>
      </c>
      <c r="C35" s="159">
        <f>2106508+18770+19480</f>
        <v>2144758</v>
      </c>
      <c r="D35" s="173">
        <f>C35/B35*100</f>
        <v>92.982114638857041</v>
      </c>
      <c r="E35" s="159">
        <f>110056+5018+290184</f>
        <v>405258</v>
      </c>
      <c r="F35" s="159">
        <f>107809+1446+290184</f>
        <v>399439</v>
      </c>
      <c r="G35" s="167">
        <f>F35/E35*100</f>
        <v>98.564124582364812</v>
      </c>
      <c r="H35" s="14"/>
      <c r="I35" s="14"/>
      <c r="J35" s="14"/>
      <c r="K35" s="14"/>
    </row>
    <row r="36" spans="1:11" ht="3" customHeight="1">
      <c r="A36" s="168"/>
      <c r="B36" s="175"/>
      <c r="C36" s="175"/>
      <c r="D36" s="45"/>
      <c r="E36" s="175"/>
      <c r="F36" s="175"/>
      <c r="G36" s="40"/>
      <c r="H36" s="14"/>
      <c r="I36" s="14"/>
      <c r="J36" s="14"/>
      <c r="K36" s="14"/>
    </row>
    <row r="37" spans="1:11" ht="15" customHeight="1" thickBot="1">
      <c r="A37" s="171"/>
      <c r="B37" s="171"/>
      <c r="C37" s="171"/>
      <c r="D37" s="13"/>
      <c r="E37" s="13"/>
      <c r="F37" s="13"/>
      <c r="G37" s="171"/>
      <c r="H37" s="14"/>
      <c r="I37" s="14"/>
      <c r="J37" s="14"/>
      <c r="K37" s="14"/>
    </row>
    <row r="38" spans="1:11" ht="18" customHeight="1" thickTop="1">
      <c r="A38" s="261" t="s">
        <v>199</v>
      </c>
      <c r="B38" s="276" t="s">
        <v>198</v>
      </c>
      <c r="C38" s="277"/>
      <c r="D38" s="289" t="s">
        <v>196</v>
      </c>
      <c r="E38" s="277" t="s">
        <v>197</v>
      </c>
      <c r="F38" s="277"/>
      <c r="G38" s="255" t="s">
        <v>196</v>
      </c>
      <c r="H38" s="14"/>
      <c r="I38" s="14"/>
      <c r="J38" s="14"/>
      <c r="K38" s="14"/>
    </row>
    <row r="39" spans="1:11" ht="27" customHeight="1">
      <c r="A39" s="266"/>
      <c r="B39" s="151" t="s">
        <v>195</v>
      </c>
      <c r="C39" s="152" t="s">
        <v>194</v>
      </c>
      <c r="D39" s="290"/>
      <c r="E39" s="151" t="s">
        <v>195</v>
      </c>
      <c r="F39" s="152" t="s">
        <v>194</v>
      </c>
      <c r="G39" s="257"/>
      <c r="H39" s="14"/>
      <c r="I39" s="14"/>
      <c r="J39" s="14"/>
      <c r="K39" s="14"/>
    </row>
    <row r="40" spans="1:11" ht="3" customHeight="1">
      <c r="A40" s="153"/>
      <c r="B40" s="14"/>
      <c r="C40" s="156"/>
      <c r="D40" s="156"/>
      <c r="E40" s="156"/>
      <c r="F40" s="156"/>
      <c r="G40" s="14"/>
      <c r="H40" s="14"/>
      <c r="I40" s="14"/>
      <c r="J40" s="14"/>
      <c r="K40" s="14"/>
    </row>
    <row r="41" spans="1:11" ht="18" customHeight="1">
      <c r="A41" s="157" t="s">
        <v>193</v>
      </c>
      <c r="B41" s="158">
        <v>479946</v>
      </c>
      <c r="C41" s="159">
        <v>417714</v>
      </c>
      <c r="D41" s="173">
        <v>87.03</v>
      </c>
      <c r="E41" s="159">
        <v>1394693</v>
      </c>
      <c r="F41" s="159">
        <v>1068972</v>
      </c>
      <c r="G41" s="176">
        <v>76.650000000000006</v>
      </c>
    </row>
    <row r="42" spans="1:11" ht="18" customHeight="1">
      <c r="A42" s="157" t="s">
        <v>192</v>
      </c>
      <c r="B42" s="158">
        <v>482549</v>
      </c>
      <c r="C42" s="159">
        <v>410363</v>
      </c>
      <c r="D42" s="173">
        <v>85.04</v>
      </c>
      <c r="E42" s="159">
        <v>1486755</v>
      </c>
      <c r="F42" s="159">
        <v>1105503</v>
      </c>
      <c r="G42" s="176">
        <v>74.36</v>
      </c>
    </row>
    <row r="43" spans="1:11" ht="18" customHeight="1">
      <c r="A43" s="157" t="s">
        <v>191</v>
      </c>
      <c r="B43" s="158">
        <v>465631</v>
      </c>
      <c r="C43" s="159">
        <v>387626</v>
      </c>
      <c r="D43" s="173">
        <v>83.25</v>
      </c>
      <c r="E43" s="159">
        <v>1496960</v>
      </c>
      <c r="F43" s="159">
        <v>1069846</v>
      </c>
      <c r="G43" s="176">
        <v>71.47</v>
      </c>
    </row>
    <row r="44" spans="1:11" ht="18" customHeight="1">
      <c r="A44" s="157" t="s">
        <v>190</v>
      </c>
      <c r="B44" s="158">
        <v>467661</v>
      </c>
      <c r="C44" s="159">
        <v>385559</v>
      </c>
      <c r="D44" s="173">
        <v>82.44</v>
      </c>
      <c r="E44" s="159">
        <v>1516078</v>
      </c>
      <c r="F44" s="159">
        <v>1104969</v>
      </c>
      <c r="G44" s="176">
        <v>72.88</v>
      </c>
    </row>
    <row r="45" spans="1:11" ht="18" customHeight="1">
      <c r="A45" s="157" t="s">
        <v>189</v>
      </c>
      <c r="B45" s="158">
        <v>466545</v>
      </c>
      <c r="C45" s="159">
        <v>381698</v>
      </c>
      <c r="D45" s="173">
        <v>81.81</v>
      </c>
      <c r="E45" s="159">
        <v>1804841</v>
      </c>
      <c r="F45" s="159">
        <v>1388025</v>
      </c>
      <c r="G45" s="176">
        <v>76.91</v>
      </c>
    </row>
    <row r="46" spans="1:11" ht="18" customHeight="1">
      <c r="A46" s="157" t="s">
        <v>188</v>
      </c>
      <c r="B46" s="158">
        <v>453015</v>
      </c>
      <c r="C46" s="159">
        <v>365196</v>
      </c>
      <c r="D46" s="173">
        <v>80.61</v>
      </c>
      <c r="E46" s="159">
        <v>1782157</v>
      </c>
      <c r="F46" s="159">
        <v>1362245</v>
      </c>
      <c r="G46" s="176">
        <v>76.44</v>
      </c>
    </row>
    <row r="47" spans="1:11" ht="18" customHeight="1">
      <c r="A47" s="157" t="s">
        <v>187</v>
      </c>
      <c r="B47" s="158">
        <v>450086</v>
      </c>
      <c r="C47" s="159">
        <v>365366</v>
      </c>
      <c r="D47" s="173">
        <v>81.180000000000007</v>
      </c>
      <c r="E47" s="159">
        <v>1759980</v>
      </c>
      <c r="F47" s="159">
        <v>1382071</v>
      </c>
      <c r="G47" s="176">
        <v>78.53</v>
      </c>
    </row>
    <row r="48" spans="1:11" ht="18" customHeight="1">
      <c r="A48" s="157" t="s">
        <v>186</v>
      </c>
      <c r="B48" s="158">
        <v>442891</v>
      </c>
      <c r="C48" s="159">
        <v>371823</v>
      </c>
      <c r="D48" s="173">
        <v>83.95</v>
      </c>
      <c r="E48" s="159">
        <v>1388301</v>
      </c>
      <c r="F48" s="159">
        <v>1060583</v>
      </c>
      <c r="G48" s="176">
        <v>76.39</v>
      </c>
    </row>
    <row r="49" spans="1:8" ht="18" customHeight="1">
      <c r="A49" s="157" t="s">
        <v>185</v>
      </c>
      <c r="B49" s="158">
        <v>410719</v>
      </c>
      <c r="C49" s="159">
        <v>360159</v>
      </c>
      <c r="D49" s="173">
        <v>87.69</v>
      </c>
      <c r="E49" s="159">
        <v>1338888</v>
      </c>
      <c r="F49" s="159">
        <v>1040630</v>
      </c>
      <c r="G49" s="176">
        <v>77.72</v>
      </c>
    </row>
    <row r="50" spans="1:8" ht="18" customHeight="1">
      <c r="A50" s="157" t="s">
        <v>184</v>
      </c>
      <c r="B50" s="159">
        <v>390164</v>
      </c>
      <c r="C50" s="159">
        <v>354580</v>
      </c>
      <c r="D50" s="39">
        <v>90.88</v>
      </c>
      <c r="E50" s="159">
        <v>1167428</v>
      </c>
      <c r="F50" s="159">
        <v>935781</v>
      </c>
      <c r="G50" s="40">
        <v>80.16</v>
      </c>
      <c r="H50" s="99"/>
    </row>
    <row r="51" spans="1:8" ht="18" customHeight="1">
      <c r="A51" s="165" t="s">
        <v>183</v>
      </c>
      <c r="B51" s="158">
        <v>377507</v>
      </c>
      <c r="C51" s="158">
        <v>349039</v>
      </c>
      <c r="D51" s="38">
        <v>92.45</v>
      </c>
      <c r="E51" s="158">
        <v>1141745</v>
      </c>
      <c r="F51" s="158">
        <v>949571</v>
      </c>
      <c r="G51" s="38">
        <v>83.17</v>
      </c>
    </row>
    <row r="52" spans="1:8" ht="18" customHeight="1">
      <c r="A52" s="157" t="s">
        <v>182</v>
      </c>
      <c r="B52" s="159">
        <f>49694+280052+18596</f>
        <v>348342</v>
      </c>
      <c r="C52" s="159">
        <f>49694+274534+2514</f>
        <v>326742</v>
      </c>
      <c r="D52" s="166">
        <f>C52/B52*100</f>
        <v>93.799197340544637</v>
      </c>
      <c r="E52" s="159">
        <f>971797+165946</f>
        <v>1137743</v>
      </c>
      <c r="F52" s="159">
        <f>900065+39565</f>
        <v>939630</v>
      </c>
      <c r="G52" s="167">
        <f>F52/E52*100</f>
        <v>82.587192362422797</v>
      </c>
    </row>
    <row r="53" spans="1:8" ht="3" customHeight="1">
      <c r="A53" s="168"/>
      <c r="B53" s="175"/>
      <c r="C53" s="175"/>
      <c r="D53" s="45"/>
      <c r="E53" s="175"/>
      <c r="F53" s="175"/>
      <c r="G53" s="177"/>
    </row>
    <row r="54" spans="1:8" ht="18" customHeight="1">
      <c r="A54" s="244" t="s">
        <v>181</v>
      </c>
      <c r="B54" s="244"/>
      <c r="D54" s="99"/>
      <c r="E54" s="99"/>
      <c r="F54" s="99"/>
      <c r="G54" s="99"/>
    </row>
    <row r="55" spans="1:8">
      <c r="D55" s="99"/>
      <c r="E55" s="99"/>
      <c r="F55" s="99"/>
      <c r="G55" s="99"/>
    </row>
    <row r="56" spans="1:8">
      <c r="D56" s="99"/>
      <c r="E56" s="99"/>
      <c r="F56" s="99"/>
      <c r="G56" s="99"/>
    </row>
  </sheetData>
  <mergeCells count="15">
    <mergeCell ref="A4:A5"/>
    <mergeCell ref="B4:C4"/>
    <mergeCell ref="G4:G5"/>
    <mergeCell ref="D21:D22"/>
    <mergeCell ref="E21:F21"/>
    <mergeCell ref="D4:D5"/>
    <mergeCell ref="E4:F4"/>
    <mergeCell ref="G21:G22"/>
    <mergeCell ref="G38:G39"/>
    <mergeCell ref="E38:F38"/>
    <mergeCell ref="D38:D39"/>
    <mergeCell ref="A21:A22"/>
    <mergeCell ref="B38:C38"/>
    <mergeCell ref="B21:C21"/>
    <mergeCell ref="A38:A3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zoomScaleNormal="100" zoomScaleSheetLayoutView="100" workbookViewId="0"/>
  </sheetViews>
  <sheetFormatPr defaultColWidth="11" defaultRowHeight="14.25"/>
  <cols>
    <col min="1" max="1" width="21.75" style="11" customWidth="1"/>
    <col min="2" max="5" width="11.625" style="205" customWidth="1"/>
    <col min="6" max="7" width="13.75" style="179" customWidth="1"/>
    <col min="8" max="8" width="7.875" style="179" customWidth="1"/>
    <col min="9" max="9" width="11" style="11" customWidth="1"/>
    <col min="10" max="10" width="10.375" style="11" customWidth="1"/>
    <col min="11" max="11" width="13.25" style="11" customWidth="1"/>
    <col min="12" max="16384" width="11" style="11"/>
  </cols>
  <sheetData>
    <row r="1" spans="1:11" ht="18" customHeight="1">
      <c r="A1" s="245" t="s">
        <v>331</v>
      </c>
    </row>
    <row r="2" spans="1:11" ht="19.5" customHeight="1">
      <c r="A2" s="10" t="s">
        <v>264</v>
      </c>
      <c r="B2" s="178"/>
      <c r="C2" s="178"/>
      <c r="D2" s="178"/>
      <c r="E2" s="178"/>
    </row>
    <row r="3" spans="1:11" ht="15" customHeight="1" thickBot="1">
      <c r="A3" s="180"/>
      <c r="B3" s="181"/>
      <c r="C3" s="181"/>
      <c r="D3" s="181"/>
      <c r="E3" s="181"/>
      <c r="F3" s="182"/>
      <c r="G3" s="11"/>
      <c r="H3" s="95" t="s">
        <v>263</v>
      </c>
      <c r="I3" s="14"/>
      <c r="J3" s="14"/>
      <c r="K3" s="14"/>
    </row>
    <row r="4" spans="1:11" ht="18.75" customHeight="1" thickTop="1">
      <c r="A4" s="261" t="s">
        <v>262</v>
      </c>
      <c r="B4" s="289" t="s">
        <v>261</v>
      </c>
      <c r="C4" s="289" t="s">
        <v>260</v>
      </c>
      <c r="D4" s="289" t="s">
        <v>259</v>
      </c>
      <c r="E4" s="289" t="s">
        <v>258</v>
      </c>
      <c r="F4" s="289" t="s">
        <v>257</v>
      </c>
      <c r="G4" s="291" t="s">
        <v>256</v>
      </c>
      <c r="H4" s="292"/>
      <c r="I4" s="93"/>
      <c r="J4" s="14"/>
      <c r="K4" s="14"/>
    </row>
    <row r="5" spans="1:11" ht="31.5" customHeight="1">
      <c r="A5" s="266"/>
      <c r="B5" s="290"/>
      <c r="C5" s="290"/>
      <c r="D5" s="290"/>
      <c r="E5" s="290"/>
      <c r="F5" s="290"/>
      <c r="G5" s="183" t="s">
        <v>255</v>
      </c>
      <c r="H5" s="184" t="s">
        <v>254</v>
      </c>
      <c r="I5" s="93"/>
      <c r="J5" s="14"/>
      <c r="K5" s="14"/>
    </row>
    <row r="6" spans="1:11" s="190" customFormat="1" ht="24" customHeight="1">
      <c r="A6" s="185" t="s">
        <v>253</v>
      </c>
      <c r="B6" s="186">
        <v>16384828</v>
      </c>
      <c r="C6" s="186">
        <v>16031476</v>
      </c>
      <c r="D6" s="186">
        <v>16677311</v>
      </c>
      <c r="E6" s="186">
        <v>17010460</v>
      </c>
      <c r="F6" s="186">
        <v>16943099</v>
      </c>
      <c r="G6" s="187">
        <f>SUM(G7:G28)</f>
        <v>16765323</v>
      </c>
      <c r="H6" s="188">
        <f>SUM(H7:H28)</f>
        <v>100</v>
      </c>
      <c r="I6" s="189"/>
      <c r="J6" s="161"/>
      <c r="K6" s="189"/>
    </row>
    <row r="7" spans="1:11" ht="19.5" customHeight="1">
      <c r="A7" s="191" t="s">
        <v>252</v>
      </c>
      <c r="B7" s="192">
        <v>5691289</v>
      </c>
      <c r="C7" s="192">
        <v>5688313</v>
      </c>
      <c r="D7" s="192">
        <v>5213412</v>
      </c>
      <c r="E7" s="192">
        <v>5014274</v>
      </c>
      <c r="F7" s="192">
        <v>5154835</v>
      </c>
      <c r="G7" s="193">
        <v>4991763</v>
      </c>
      <c r="H7" s="194">
        <f t="shared" ref="H7:H28" si="0">G7/16765323*100</f>
        <v>29.77433241220584</v>
      </c>
      <c r="I7" s="195"/>
      <c r="J7" s="161"/>
    </row>
    <row r="8" spans="1:11" ht="19.5" customHeight="1">
      <c r="A8" s="191" t="s">
        <v>251</v>
      </c>
      <c r="B8" s="192">
        <v>283818</v>
      </c>
      <c r="C8" s="192">
        <v>274108</v>
      </c>
      <c r="D8" s="192">
        <v>264143</v>
      </c>
      <c r="E8" s="192">
        <v>258701</v>
      </c>
      <c r="F8" s="192">
        <v>248885</v>
      </c>
      <c r="G8" s="193">
        <v>233240</v>
      </c>
      <c r="H8" s="194">
        <f t="shared" si="0"/>
        <v>1.3912049293652142</v>
      </c>
      <c r="I8" s="195"/>
      <c r="J8" s="161"/>
    </row>
    <row r="9" spans="1:11" ht="19.5" customHeight="1">
      <c r="A9" s="191" t="s">
        <v>250</v>
      </c>
      <c r="B9" s="192">
        <v>22355</v>
      </c>
      <c r="C9" s="192">
        <v>22574</v>
      </c>
      <c r="D9" s="192">
        <v>21505</v>
      </c>
      <c r="E9" s="192">
        <v>20951</v>
      </c>
      <c r="F9" s="192">
        <v>14522</v>
      </c>
      <c r="G9" s="193">
        <v>11155</v>
      </c>
      <c r="H9" s="194">
        <f t="shared" si="0"/>
        <v>6.6536147260628384E-2</v>
      </c>
      <c r="I9" s="195"/>
      <c r="J9" s="161"/>
    </row>
    <row r="10" spans="1:11" ht="19.5" customHeight="1">
      <c r="A10" s="191" t="s">
        <v>249</v>
      </c>
      <c r="B10" s="192">
        <v>17130</v>
      </c>
      <c r="C10" s="192">
        <v>6505</v>
      </c>
      <c r="D10" s="192">
        <v>5188</v>
      </c>
      <c r="E10" s="192">
        <v>5289</v>
      </c>
      <c r="F10" s="192">
        <v>8152</v>
      </c>
      <c r="G10" s="193">
        <v>7384</v>
      </c>
      <c r="H10" s="194">
        <f t="shared" si="0"/>
        <v>4.4043291023978484E-2</v>
      </c>
      <c r="I10" s="195"/>
      <c r="J10" s="161"/>
    </row>
    <row r="11" spans="1:11" ht="19.5" customHeight="1">
      <c r="A11" s="196" t="s">
        <v>248</v>
      </c>
      <c r="B11" s="192">
        <v>10149</v>
      </c>
      <c r="C11" s="192">
        <v>2390</v>
      </c>
      <c r="D11" s="192">
        <v>2675</v>
      </c>
      <c r="E11" s="192">
        <v>1974</v>
      </c>
      <c r="F11" s="192">
        <v>2559</v>
      </c>
      <c r="G11" s="193">
        <v>1686</v>
      </c>
      <c r="H11" s="194">
        <f t="shared" si="0"/>
        <v>1.0056471921238857E-2</v>
      </c>
      <c r="I11" s="195"/>
      <c r="J11" s="161"/>
    </row>
    <row r="12" spans="1:11" ht="19.5" customHeight="1">
      <c r="A12" s="191" t="s">
        <v>247</v>
      </c>
      <c r="B12" s="192">
        <v>459137</v>
      </c>
      <c r="C12" s="192">
        <v>424123</v>
      </c>
      <c r="D12" s="192">
        <v>440437</v>
      </c>
      <c r="E12" s="192">
        <v>439680</v>
      </c>
      <c r="F12" s="192">
        <v>441486</v>
      </c>
      <c r="G12" s="193">
        <v>441134</v>
      </c>
      <c r="H12" s="194">
        <f t="shared" si="0"/>
        <v>2.6312287571196808</v>
      </c>
      <c r="I12" s="195"/>
      <c r="J12" s="161"/>
    </row>
    <row r="13" spans="1:11" ht="19.5" customHeight="1">
      <c r="A13" s="197" t="s">
        <v>246</v>
      </c>
      <c r="B13" s="192">
        <v>11187</v>
      </c>
      <c r="C13" s="192">
        <v>7180</v>
      </c>
      <c r="D13" s="192">
        <v>7145</v>
      </c>
      <c r="E13" s="192">
        <v>7827</v>
      </c>
      <c r="F13" s="192">
        <v>7997</v>
      </c>
      <c r="G13" s="193">
        <v>8562</v>
      </c>
      <c r="H13" s="194">
        <f t="shared" si="0"/>
        <v>5.1069699044867786E-2</v>
      </c>
      <c r="I13" s="195"/>
      <c r="J13" s="161"/>
    </row>
    <row r="14" spans="1:11" ht="19.5" customHeight="1">
      <c r="A14" s="197" t="s">
        <v>245</v>
      </c>
      <c r="B14" s="192" t="s">
        <v>244</v>
      </c>
      <c r="C14" s="192" t="s">
        <v>244</v>
      </c>
      <c r="D14" s="192" t="s">
        <v>244</v>
      </c>
      <c r="E14" s="192" t="s">
        <v>244</v>
      </c>
      <c r="F14" s="192" t="s">
        <v>243</v>
      </c>
      <c r="G14" s="193"/>
      <c r="H14" s="194">
        <f t="shared" si="0"/>
        <v>0</v>
      </c>
      <c r="I14" s="195"/>
      <c r="J14" s="161"/>
    </row>
    <row r="15" spans="1:11" ht="19.5" customHeight="1">
      <c r="A15" s="191" t="s">
        <v>242</v>
      </c>
      <c r="B15" s="192">
        <v>113764</v>
      </c>
      <c r="C15" s="192">
        <v>101980</v>
      </c>
      <c r="D15" s="192">
        <v>63177</v>
      </c>
      <c r="E15" s="192">
        <v>57296</v>
      </c>
      <c r="F15" s="192">
        <v>47233</v>
      </c>
      <c r="G15" s="193">
        <v>61688</v>
      </c>
      <c r="H15" s="194">
        <f t="shared" si="0"/>
        <v>0.36794996434008459</v>
      </c>
      <c r="I15" s="195"/>
      <c r="J15" s="161"/>
    </row>
    <row r="16" spans="1:11" ht="19.5" customHeight="1">
      <c r="A16" s="191" t="s">
        <v>241</v>
      </c>
      <c r="B16" s="192">
        <v>33488</v>
      </c>
      <c r="C16" s="192">
        <v>68036</v>
      </c>
      <c r="D16" s="192">
        <v>66339</v>
      </c>
      <c r="E16" s="192">
        <v>68855</v>
      </c>
      <c r="F16" s="192">
        <v>56572</v>
      </c>
      <c r="G16" s="193">
        <v>18535</v>
      </c>
      <c r="H16" s="194">
        <f t="shared" si="0"/>
        <v>0.11055557951373798</v>
      </c>
      <c r="I16" s="195"/>
      <c r="J16" s="161"/>
    </row>
    <row r="17" spans="1:11" ht="19.5" customHeight="1">
      <c r="A17" s="191" t="s">
        <v>240</v>
      </c>
      <c r="B17" s="192">
        <v>3768776</v>
      </c>
      <c r="C17" s="192">
        <v>3858024</v>
      </c>
      <c r="D17" s="192">
        <v>4177377</v>
      </c>
      <c r="E17" s="192">
        <v>4594754</v>
      </c>
      <c r="F17" s="192">
        <v>4627967</v>
      </c>
      <c r="G17" s="193">
        <v>4595230</v>
      </c>
      <c r="H17" s="194">
        <f t="shared" si="0"/>
        <v>27.409134914967044</v>
      </c>
      <c r="I17" s="195"/>
      <c r="J17" s="161"/>
    </row>
    <row r="18" spans="1:11" ht="19.5" customHeight="1">
      <c r="A18" s="196" t="s">
        <v>239</v>
      </c>
      <c r="B18" s="192">
        <v>9678</v>
      </c>
      <c r="C18" s="192">
        <v>8754</v>
      </c>
      <c r="D18" s="192">
        <v>8746</v>
      </c>
      <c r="E18" s="192">
        <v>8334</v>
      </c>
      <c r="F18" s="192">
        <v>7949</v>
      </c>
      <c r="G18" s="193">
        <v>7619</v>
      </c>
      <c r="H18" s="194">
        <f t="shared" si="0"/>
        <v>4.5444993812526008E-2</v>
      </c>
      <c r="I18" s="195"/>
      <c r="J18" s="161"/>
    </row>
    <row r="19" spans="1:11" ht="19.5" customHeight="1">
      <c r="A19" s="191" t="s">
        <v>238</v>
      </c>
      <c r="B19" s="192">
        <v>232503</v>
      </c>
      <c r="C19" s="192">
        <v>245480</v>
      </c>
      <c r="D19" s="192">
        <v>230490</v>
      </c>
      <c r="E19" s="192">
        <v>219998</v>
      </c>
      <c r="F19" s="192">
        <v>228640</v>
      </c>
      <c r="G19" s="193">
        <v>213708</v>
      </c>
      <c r="H19" s="194">
        <f t="shared" si="0"/>
        <v>1.2747025512124044</v>
      </c>
      <c r="I19" s="195"/>
      <c r="J19" s="161"/>
    </row>
    <row r="20" spans="1:11" ht="19.5" customHeight="1">
      <c r="A20" s="191" t="s">
        <v>237</v>
      </c>
      <c r="B20" s="192">
        <v>299280</v>
      </c>
      <c r="C20" s="192">
        <v>288387</v>
      </c>
      <c r="D20" s="192">
        <v>269591</v>
      </c>
      <c r="E20" s="192">
        <v>262937</v>
      </c>
      <c r="F20" s="192">
        <v>269451</v>
      </c>
      <c r="G20" s="193">
        <v>264909</v>
      </c>
      <c r="H20" s="194">
        <f t="shared" si="0"/>
        <v>1.5801007830269658</v>
      </c>
      <c r="I20" s="195"/>
      <c r="J20" s="161"/>
    </row>
    <row r="21" spans="1:11" ht="19.5" customHeight="1">
      <c r="A21" s="191" t="s">
        <v>236</v>
      </c>
      <c r="B21" s="192">
        <v>1384266</v>
      </c>
      <c r="C21" s="192">
        <v>1333700</v>
      </c>
      <c r="D21" s="192">
        <v>2323518</v>
      </c>
      <c r="E21" s="192">
        <v>1850249</v>
      </c>
      <c r="F21" s="192">
        <v>1736622</v>
      </c>
      <c r="G21" s="193">
        <v>1732579</v>
      </c>
      <c r="H21" s="194">
        <f t="shared" si="0"/>
        <v>10.334301343314412</v>
      </c>
      <c r="I21" s="195"/>
      <c r="J21" s="161"/>
    </row>
    <row r="22" spans="1:11" ht="19.5" customHeight="1">
      <c r="A22" s="191" t="s">
        <v>235</v>
      </c>
      <c r="B22" s="192">
        <v>802295</v>
      </c>
      <c r="C22" s="192">
        <v>847790</v>
      </c>
      <c r="D22" s="192">
        <v>913184</v>
      </c>
      <c r="E22" s="192">
        <v>1110882</v>
      </c>
      <c r="F22" s="192">
        <v>990311</v>
      </c>
      <c r="G22" s="193">
        <v>907798</v>
      </c>
      <c r="H22" s="194">
        <f t="shared" si="0"/>
        <v>5.4147361193100787</v>
      </c>
      <c r="I22" s="195"/>
      <c r="J22" s="161"/>
    </row>
    <row r="23" spans="1:11" ht="19.5" customHeight="1">
      <c r="A23" s="191" t="s">
        <v>234</v>
      </c>
      <c r="B23" s="192">
        <v>148527</v>
      </c>
      <c r="C23" s="192">
        <v>237466</v>
      </c>
      <c r="D23" s="192">
        <v>47829</v>
      </c>
      <c r="E23" s="192">
        <v>61206</v>
      </c>
      <c r="F23" s="192">
        <v>45035</v>
      </c>
      <c r="G23" s="193">
        <v>60158</v>
      </c>
      <c r="H23" s="194">
        <f t="shared" si="0"/>
        <v>0.35882398448273262</v>
      </c>
      <c r="I23" s="195"/>
      <c r="J23" s="161"/>
    </row>
    <row r="24" spans="1:11" ht="19.5" customHeight="1">
      <c r="A24" s="191" t="s">
        <v>233</v>
      </c>
      <c r="B24" s="192">
        <v>16190</v>
      </c>
      <c r="C24" s="192">
        <v>18142</v>
      </c>
      <c r="D24" s="192">
        <v>8562</v>
      </c>
      <c r="E24" s="192">
        <v>12921</v>
      </c>
      <c r="F24" s="192">
        <v>13971</v>
      </c>
      <c r="G24" s="193">
        <v>12428</v>
      </c>
      <c r="H24" s="194">
        <f t="shared" si="0"/>
        <v>7.4129201089653929E-2</v>
      </c>
      <c r="I24" s="195"/>
      <c r="J24" s="161"/>
    </row>
    <row r="25" spans="1:11" ht="19.5" customHeight="1">
      <c r="A25" s="191" t="s">
        <v>232</v>
      </c>
      <c r="B25" s="192">
        <v>67534</v>
      </c>
      <c r="C25" s="192">
        <v>81067</v>
      </c>
      <c r="D25" s="192">
        <v>163519</v>
      </c>
      <c r="E25" s="192">
        <v>149281</v>
      </c>
      <c r="F25" s="192">
        <v>216584</v>
      </c>
      <c r="G25" s="193">
        <v>268584</v>
      </c>
      <c r="H25" s="194">
        <f t="shared" si="0"/>
        <v>1.6020210287627623</v>
      </c>
      <c r="I25" s="195"/>
      <c r="J25" s="161"/>
    </row>
    <row r="26" spans="1:11" ht="19.5" customHeight="1">
      <c r="A26" s="191" t="s">
        <v>231</v>
      </c>
      <c r="B26" s="192">
        <v>297368</v>
      </c>
      <c r="C26" s="192">
        <v>409278</v>
      </c>
      <c r="D26" s="192">
        <v>375121</v>
      </c>
      <c r="E26" s="192">
        <v>370700</v>
      </c>
      <c r="F26" s="192">
        <v>383400</v>
      </c>
      <c r="G26" s="193">
        <v>491574</v>
      </c>
      <c r="H26" s="194">
        <f t="shared" si="0"/>
        <v>2.9320878577764353</v>
      </c>
      <c r="I26" s="195"/>
      <c r="J26" s="161"/>
    </row>
    <row r="27" spans="1:11" ht="19.5" customHeight="1">
      <c r="A27" s="191" t="s">
        <v>230</v>
      </c>
      <c r="B27" s="192">
        <v>978294</v>
      </c>
      <c r="C27" s="192">
        <v>1051079</v>
      </c>
      <c r="D27" s="192">
        <v>1019352</v>
      </c>
      <c r="E27" s="192">
        <v>1055751</v>
      </c>
      <c r="F27" s="192">
        <v>1027728</v>
      </c>
      <c r="G27" s="193">
        <v>1092689</v>
      </c>
      <c r="H27" s="194">
        <f t="shared" si="0"/>
        <v>6.517554120490253</v>
      </c>
      <c r="I27" s="195"/>
      <c r="J27" s="161"/>
    </row>
    <row r="28" spans="1:11" ht="19.5" customHeight="1">
      <c r="A28" s="198" t="s">
        <v>229</v>
      </c>
      <c r="B28" s="199">
        <v>1737800</v>
      </c>
      <c r="C28" s="199">
        <v>1057100</v>
      </c>
      <c r="D28" s="199">
        <v>1056000</v>
      </c>
      <c r="E28" s="199">
        <v>1438600</v>
      </c>
      <c r="F28" s="199">
        <v>1413200</v>
      </c>
      <c r="G28" s="200">
        <v>1342900</v>
      </c>
      <c r="H28" s="201">
        <f t="shared" si="0"/>
        <v>8.0099858499594667</v>
      </c>
      <c r="I28" s="195"/>
      <c r="J28" s="202"/>
    </row>
    <row r="29" spans="1:11" s="190" customFormat="1" ht="24" customHeight="1">
      <c r="A29" s="185" t="s">
        <v>228</v>
      </c>
      <c r="B29" s="186">
        <v>15725550</v>
      </c>
      <c r="C29" s="186">
        <v>15356354</v>
      </c>
      <c r="D29" s="186">
        <v>16006610</v>
      </c>
      <c r="E29" s="186">
        <v>16327060</v>
      </c>
      <c r="F29" s="186">
        <v>16131525</v>
      </c>
      <c r="G29" s="187">
        <f>SUM(G30:G42)</f>
        <v>16106848</v>
      </c>
      <c r="H29" s="188">
        <f>SUM(H30:H42)</f>
        <v>100.00000000000001</v>
      </c>
      <c r="I29" s="203"/>
      <c r="J29" s="189"/>
      <c r="K29" s="189"/>
    </row>
    <row r="30" spans="1:11" ht="19.5" customHeight="1">
      <c r="A30" s="191" t="s">
        <v>227</v>
      </c>
      <c r="B30" s="192">
        <v>185937</v>
      </c>
      <c r="C30" s="192">
        <v>185907</v>
      </c>
      <c r="D30" s="192">
        <v>177437</v>
      </c>
      <c r="E30" s="192">
        <v>175759</v>
      </c>
      <c r="F30" s="192">
        <v>236590</v>
      </c>
      <c r="G30" s="193">
        <v>210596</v>
      </c>
      <c r="H30" s="194">
        <f t="shared" ref="H30:H42" si="1">G30/16106848*100</f>
        <v>1.3074935580195455</v>
      </c>
      <c r="I30" s="14"/>
      <c r="J30" s="14"/>
    </row>
    <row r="31" spans="1:11" ht="19.5" customHeight="1">
      <c r="A31" s="191" t="s">
        <v>226</v>
      </c>
      <c r="B31" s="192">
        <v>1753185</v>
      </c>
      <c r="C31" s="192">
        <v>1897792</v>
      </c>
      <c r="D31" s="192">
        <v>1985885</v>
      </c>
      <c r="E31" s="192">
        <v>2690032</v>
      </c>
      <c r="F31" s="192">
        <v>2131981</v>
      </c>
      <c r="G31" s="193">
        <v>1724827</v>
      </c>
      <c r="H31" s="194">
        <f t="shared" si="1"/>
        <v>10.708656342941834</v>
      </c>
      <c r="I31" s="14"/>
      <c r="J31" s="14"/>
    </row>
    <row r="32" spans="1:11" ht="19.5" customHeight="1">
      <c r="A32" s="191" t="s">
        <v>225</v>
      </c>
      <c r="B32" s="192">
        <v>3828211</v>
      </c>
      <c r="C32" s="192">
        <v>3860928</v>
      </c>
      <c r="D32" s="192">
        <v>4009326</v>
      </c>
      <c r="E32" s="192">
        <v>4759398</v>
      </c>
      <c r="F32" s="192">
        <v>4753874</v>
      </c>
      <c r="G32" s="193">
        <v>4735579</v>
      </c>
      <c r="H32" s="194">
        <f t="shared" si="1"/>
        <v>29.401028680471807</v>
      </c>
      <c r="I32" s="14"/>
      <c r="J32" s="14"/>
    </row>
    <row r="33" spans="1:11" ht="19.5" customHeight="1">
      <c r="A33" s="191" t="s">
        <v>224</v>
      </c>
      <c r="B33" s="192">
        <v>1234790</v>
      </c>
      <c r="C33" s="192">
        <v>1307205</v>
      </c>
      <c r="D33" s="192">
        <v>1378196</v>
      </c>
      <c r="E33" s="192">
        <v>1437588</v>
      </c>
      <c r="F33" s="192">
        <v>1485992</v>
      </c>
      <c r="G33" s="193">
        <v>1713137</v>
      </c>
      <c r="H33" s="194">
        <f t="shared" si="1"/>
        <v>10.636078517659072</v>
      </c>
      <c r="I33" s="14"/>
      <c r="J33" s="14"/>
    </row>
    <row r="34" spans="1:11" ht="19.5" customHeight="1">
      <c r="A34" s="191" t="s">
        <v>223</v>
      </c>
      <c r="B34" s="192">
        <v>44518</v>
      </c>
      <c r="C34" s="192">
        <v>46223</v>
      </c>
      <c r="D34" s="192">
        <v>57718</v>
      </c>
      <c r="E34" s="192">
        <v>68568</v>
      </c>
      <c r="F34" s="192">
        <v>58402</v>
      </c>
      <c r="G34" s="193">
        <v>104525</v>
      </c>
      <c r="H34" s="194">
        <f t="shared" si="1"/>
        <v>0.64894757807362435</v>
      </c>
      <c r="I34" s="14"/>
      <c r="J34" s="14"/>
    </row>
    <row r="35" spans="1:11" ht="19.5" customHeight="1">
      <c r="A35" s="191" t="s">
        <v>222</v>
      </c>
      <c r="B35" s="192">
        <v>700333</v>
      </c>
      <c r="C35" s="192">
        <v>751494</v>
      </c>
      <c r="D35" s="192">
        <v>776806</v>
      </c>
      <c r="E35" s="192">
        <v>775917</v>
      </c>
      <c r="F35" s="192">
        <v>840598</v>
      </c>
      <c r="G35" s="193">
        <v>738515</v>
      </c>
      <c r="H35" s="194">
        <f t="shared" si="1"/>
        <v>4.5850994558339409</v>
      </c>
      <c r="I35" s="14"/>
      <c r="J35" s="14"/>
    </row>
    <row r="36" spans="1:11" ht="19.5" customHeight="1">
      <c r="A36" s="191" t="s">
        <v>221</v>
      </c>
      <c r="B36" s="192">
        <v>1179545</v>
      </c>
      <c r="C36" s="192">
        <v>1096006</v>
      </c>
      <c r="D36" s="192">
        <v>1664273</v>
      </c>
      <c r="E36" s="192">
        <v>1059815</v>
      </c>
      <c r="F36" s="192">
        <v>1046593</v>
      </c>
      <c r="G36" s="193">
        <v>1104133</v>
      </c>
      <c r="H36" s="194">
        <f t="shared" si="1"/>
        <v>6.8550532046990202</v>
      </c>
      <c r="I36" s="14"/>
      <c r="J36" s="14"/>
    </row>
    <row r="37" spans="1:11" ht="19.5" customHeight="1">
      <c r="A37" s="191" t="s">
        <v>220</v>
      </c>
      <c r="B37" s="192">
        <v>2345162</v>
      </c>
      <c r="C37" s="192">
        <v>2540333</v>
      </c>
      <c r="D37" s="192">
        <v>2137851</v>
      </c>
      <c r="E37" s="192">
        <v>1953663</v>
      </c>
      <c r="F37" s="192">
        <v>2127229</v>
      </c>
      <c r="G37" s="193">
        <v>2254594</v>
      </c>
      <c r="H37" s="194">
        <f t="shared" si="1"/>
        <v>13.997735621519492</v>
      </c>
      <c r="I37" s="14"/>
      <c r="J37" s="14"/>
    </row>
    <row r="38" spans="1:11" ht="19.5" customHeight="1">
      <c r="A38" s="191" t="s">
        <v>219</v>
      </c>
      <c r="B38" s="192">
        <v>477508</v>
      </c>
      <c r="C38" s="192">
        <v>528007</v>
      </c>
      <c r="D38" s="192">
        <v>465870</v>
      </c>
      <c r="E38" s="192">
        <v>473838</v>
      </c>
      <c r="F38" s="192">
        <v>464145</v>
      </c>
      <c r="G38" s="193">
        <v>452518</v>
      </c>
      <c r="H38" s="194">
        <f t="shared" si="1"/>
        <v>2.8094758204708952</v>
      </c>
      <c r="I38" s="14"/>
      <c r="J38" s="14"/>
    </row>
    <row r="39" spans="1:11" ht="19.5" customHeight="1">
      <c r="A39" s="191" t="s">
        <v>218</v>
      </c>
      <c r="B39" s="192">
        <v>1470167</v>
      </c>
      <c r="C39" s="192">
        <v>1576480</v>
      </c>
      <c r="D39" s="192">
        <v>1799585</v>
      </c>
      <c r="E39" s="192">
        <v>1315800</v>
      </c>
      <c r="F39" s="192">
        <v>1296588</v>
      </c>
      <c r="G39" s="193">
        <v>1403786</v>
      </c>
      <c r="H39" s="194">
        <f t="shared" si="1"/>
        <v>8.7154606537542296</v>
      </c>
      <c r="I39" s="14"/>
      <c r="J39" s="14"/>
    </row>
    <row r="40" spans="1:11" ht="19.5" customHeight="1">
      <c r="A40" s="191" t="s">
        <v>217</v>
      </c>
      <c r="B40" s="192">
        <v>132851</v>
      </c>
      <c r="C40" s="192">
        <v>17023</v>
      </c>
      <c r="D40" s="192">
        <v>0</v>
      </c>
      <c r="E40" s="192">
        <v>26826</v>
      </c>
      <c r="F40" s="192">
        <v>4892</v>
      </c>
      <c r="G40" s="193">
        <v>14049</v>
      </c>
      <c r="H40" s="194">
        <f t="shared" si="1"/>
        <v>8.7223769666169321E-2</v>
      </c>
      <c r="I40" s="14"/>
      <c r="J40" s="14"/>
    </row>
    <row r="41" spans="1:11" ht="19.5" customHeight="1">
      <c r="A41" s="191" t="s">
        <v>216</v>
      </c>
      <c r="B41" s="192">
        <v>2280127</v>
      </c>
      <c r="C41" s="192">
        <v>1524563</v>
      </c>
      <c r="D41" s="192">
        <v>1518236</v>
      </c>
      <c r="E41" s="192">
        <v>1558900</v>
      </c>
      <c r="F41" s="192">
        <v>1658327</v>
      </c>
      <c r="G41" s="193">
        <v>1625751</v>
      </c>
      <c r="H41" s="194">
        <f t="shared" si="1"/>
        <v>10.093539095917462</v>
      </c>
      <c r="I41" s="14"/>
      <c r="J41" s="14"/>
    </row>
    <row r="42" spans="1:11" ht="19.5" customHeight="1">
      <c r="A42" s="198" t="s">
        <v>215</v>
      </c>
      <c r="B42" s="199">
        <v>93216</v>
      </c>
      <c r="C42" s="199">
        <v>29393</v>
      </c>
      <c r="D42" s="199">
        <v>35427</v>
      </c>
      <c r="E42" s="199">
        <v>30956</v>
      </c>
      <c r="F42" s="199">
        <v>26314</v>
      </c>
      <c r="G42" s="200">
        <v>24838</v>
      </c>
      <c r="H42" s="204">
        <f t="shared" si="1"/>
        <v>0.15420770097290296</v>
      </c>
      <c r="I42" s="14"/>
      <c r="J42" s="14"/>
    </row>
    <row r="43" spans="1:11" ht="18" customHeight="1">
      <c r="A43" s="61" t="s">
        <v>214</v>
      </c>
      <c r="F43" s="206"/>
      <c r="G43" s="206"/>
      <c r="H43" s="207"/>
      <c r="I43" s="14"/>
      <c r="J43" s="14"/>
      <c r="K43" s="14"/>
    </row>
    <row r="44" spans="1:11" ht="18" customHeight="1">
      <c r="A44" s="14"/>
      <c r="I44" s="14"/>
      <c r="J44" s="14"/>
      <c r="K44" s="14"/>
    </row>
    <row r="45" spans="1:11">
      <c r="A45" s="14"/>
      <c r="I45" s="14"/>
      <c r="J45" s="14"/>
      <c r="K45" s="14"/>
    </row>
    <row r="46" spans="1:11">
      <c r="A46" s="14"/>
      <c r="I46" s="14"/>
      <c r="J46" s="14"/>
      <c r="K46" s="14"/>
    </row>
    <row r="47" spans="1:11">
      <c r="A47" s="14"/>
      <c r="I47" s="14"/>
      <c r="J47" s="14"/>
      <c r="K47" s="14"/>
    </row>
    <row r="48" spans="1:11">
      <c r="A48" s="14"/>
      <c r="I48" s="14"/>
      <c r="J48" s="14"/>
      <c r="K48" s="14"/>
    </row>
    <row r="49" spans="1:11">
      <c r="A49" s="14"/>
      <c r="I49" s="14"/>
      <c r="J49" s="14"/>
      <c r="K49" s="14"/>
    </row>
    <row r="50" spans="1:11">
      <c r="A50" s="14"/>
      <c r="I50" s="14"/>
      <c r="J50" s="14"/>
      <c r="K50" s="14"/>
    </row>
    <row r="51" spans="1:11">
      <c r="A51" s="14"/>
      <c r="I51" s="14"/>
      <c r="J51" s="14"/>
      <c r="K51" s="14"/>
    </row>
    <row r="52" spans="1:11">
      <c r="A52" s="14"/>
      <c r="I52" s="14"/>
      <c r="J52" s="14"/>
      <c r="K52" s="14"/>
    </row>
    <row r="53" spans="1:11">
      <c r="A53" s="14"/>
      <c r="I53" s="14"/>
      <c r="J53" s="14"/>
      <c r="K53" s="14"/>
    </row>
    <row r="54" spans="1:11">
      <c r="A54" s="14"/>
      <c r="I54" s="14"/>
      <c r="J54" s="14"/>
      <c r="K54" s="14"/>
    </row>
    <row r="55" spans="1:11">
      <c r="A55" s="14"/>
      <c r="I55" s="14"/>
      <c r="J55" s="14"/>
      <c r="K55" s="14"/>
    </row>
    <row r="56" spans="1:11">
      <c r="A56" s="14"/>
      <c r="I56" s="14"/>
      <c r="J56" s="14"/>
      <c r="K56" s="14"/>
    </row>
    <row r="57" spans="1:11">
      <c r="A57" s="14"/>
      <c r="I57" s="14"/>
      <c r="J57" s="14"/>
      <c r="K57" s="14"/>
    </row>
  </sheetData>
  <mergeCells count="7">
    <mergeCell ref="F4:F5"/>
    <mergeCell ref="A4:A5"/>
    <mergeCell ref="B4:B5"/>
    <mergeCell ref="D4:D5"/>
    <mergeCell ref="G4:H4"/>
    <mergeCell ref="C4:C5"/>
    <mergeCell ref="E4:E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1"/>
  <sheetViews>
    <sheetView zoomScaleNormal="100" zoomScaleSheetLayoutView="100" workbookViewId="0"/>
  </sheetViews>
  <sheetFormatPr defaultColWidth="11" defaultRowHeight="13.5"/>
  <cols>
    <col min="1" max="1" width="24.5" style="11" customWidth="1"/>
    <col min="2" max="6" width="11.625" style="11" customWidth="1"/>
    <col min="7" max="7" width="13.625" style="11" customWidth="1"/>
    <col min="8" max="8" width="11" style="11" customWidth="1"/>
    <col min="9" max="9" width="10.375" style="11" customWidth="1"/>
    <col min="10" max="16384" width="11" style="11"/>
  </cols>
  <sheetData>
    <row r="1" spans="1:10" ht="18" customHeight="1">
      <c r="A1" s="245" t="s">
        <v>331</v>
      </c>
    </row>
    <row r="2" spans="1:10" ht="19.5" customHeight="1">
      <c r="A2" s="10" t="s">
        <v>292</v>
      </c>
      <c r="B2" s="46"/>
      <c r="C2" s="46"/>
      <c r="D2" s="46"/>
    </row>
    <row r="3" spans="1:10" ht="15" customHeight="1" thickBot="1">
      <c r="A3" s="12"/>
      <c r="B3" s="13"/>
      <c r="C3" s="13"/>
      <c r="D3" s="13"/>
      <c r="F3" s="208"/>
      <c r="G3" s="95" t="s">
        <v>291</v>
      </c>
      <c r="H3" s="14"/>
      <c r="I3" s="14"/>
      <c r="J3" s="14"/>
    </row>
    <row r="4" spans="1:10" ht="21" customHeight="1" thickTop="1">
      <c r="A4" s="209" t="s">
        <v>290</v>
      </c>
      <c r="B4" s="210" t="s">
        <v>289</v>
      </c>
      <c r="C4" s="210" t="s">
        <v>288</v>
      </c>
      <c r="D4" s="210" t="s">
        <v>287</v>
      </c>
      <c r="E4" s="210" t="s">
        <v>286</v>
      </c>
      <c r="F4" s="210" t="s">
        <v>285</v>
      </c>
      <c r="G4" s="211" t="s">
        <v>284</v>
      </c>
      <c r="H4" s="14"/>
      <c r="I4" s="14"/>
      <c r="J4" s="14"/>
    </row>
    <row r="5" spans="1:10" s="190" customFormat="1" ht="24" customHeight="1">
      <c r="A5" s="212" t="s">
        <v>253</v>
      </c>
      <c r="B5" s="213">
        <v>13934827</v>
      </c>
      <c r="C5" s="213">
        <v>10710691</v>
      </c>
      <c r="D5" s="214">
        <v>10549460</v>
      </c>
      <c r="E5" s="215">
        <v>10117948</v>
      </c>
      <c r="F5" s="215">
        <v>10718233</v>
      </c>
      <c r="G5" s="216">
        <f>SUM(G6:G21)</f>
        <v>8834839</v>
      </c>
      <c r="H5" s="189"/>
      <c r="I5" s="189"/>
    </row>
    <row r="6" spans="1:10" ht="19.5" customHeight="1">
      <c r="A6" s="191" t="s">
        <v>282</v>
      </c>
      <c r="B6" s="217">
        <v>409</v>
      </c>
      <c r="C6" s="217">
        <v>469</v>
      </c>
      <c r="D6" s="218">
        <v>293</v>
      </c>
      <c r="E6" s="219">
        <v>255</v>
      </c>
      <c r="F6" s="219">
        <v>248</v>
      </c>
      <c r="G6" s="220">
        <v>238</v>
      </c>
      <c r="H6" s="14"/>
      <c r="I6" s="14"/>
    </row>
    <row r="7" spans="1:10" ht="3.75" hidden="1" customHeight="1">
      <c r="A7" s="191" t="s">
        <v>281</v>
      </c>
      <c r="B7" s="217">
        <v>0</v>
      </c>
      <c r="C7" s="217">
        <v>0</v>
      </c>
      <c r="D7" s="218">
        <v>0</v>
      </c>
      <c r="E7" s="219">
        <v>0</v>
      </c>
      <c r="F7" s="219" t="s">
        <v>104</v>
      </c>
      <c r="G7" s="220" t="s">
        <v>140</v>
      </c>
      <c r="H7" s="14"/>
      <c r="I7" s="14"/>
    </row>
    <row r="8" spans="1:10" ht="19.5" customHeight="1">
      <c r="A8" s="191" t="s">
        <v>280</v>
      </c>
      <c r="B8" s="217">
        <v>4740012</v>
      </c>
      <c r="C8" s="217">
        <v>4197377</v>
      </c>
      <c r="D8" s="218">
        <v>4185664</v>
      </c>
      <c r="E8" s="219">
        <v>4292173</v>
      </c>
      <c r="F8" s="219">
        <v>4493076</v>
      </c>
      <c r="G8" s="220">
        <v>4571936</v>
      </c>
      <c r="H8" s="14"/>
      <c r="I8" s="14"/>
    </row>
    <row r="9" spans="1:10" ht="19.5" customHeight="1">
      <c r="A9" s="191" t="s">
        <v>283</v>
      </c>
      <c r="B9" s="217" t="s">
        <v>104</v>
      </c>
      <c r="C9" s="217">
        <v>328500</v>
      </c>
      <c r="D9" s="218">
        <v>336439</v>
      </c>
      <c r="E9" s="219">
        <v>344552</v>
      </c>
      <c r="F9" s="219">
        <v>346214</v>
      </c>
      <c r="G9" s="220">
        <v>368397</v>
      </c>
      <c r="H9" s="14"/>
      <c r="I9" s="14"/>
    </row>
    <row r="10" spans="1:10" ht="18" hidden="1" customHeight="1">
      <c r="A10" s="191" t="s">
        <v>278</v>
      </c>
      <c r="B10" s="217">
        <v>3809697</v>
      </c>
      <c r="C10" s="217">
        <v>375555</v>
      </c>
      <c r="D10" s="218">
        <v>17204</v>
      </c>
      <c r="E10" s="219">
        <v>7773</v>
      </c>
      <c r="F10" s="219" t="s">
        <v>104</v>
      </c>
      <c r="G10" s="220" t="s">
        <v>140</v>
      </c>
      <c r="H10" s="14"/>
      <c r="I10" s="14"/>
    </row>
    <row r="11" spans="1:10" ht="19.5" customHeight="1">
      <c r="A11" s="191" t="s">
        <v>277</v>
      </c>
      <c r="B11" s="217">
        <v>2897763</v>
      </c>
      <c r="C11" s="217">
        <v>3022183</v>
      </c>
      <c r="D11" s="218">
        <v>3181058</v>
      </c>
      <c r="E11" s="219">
        <v>3279670</v>
      </c>
      <c r="F11" s="219">
        <v>3359176</v>
      </c>
      <c r="G11" s="220">
        <v>3461052</v>
      </c>
      <c r="H11" s="14"/>
      <c r="I11" s="14"/>
    </row>
    <row r="12" spans="1:10" ht="19.5" customHeight="1">
      <c r="A12" s="191" t="s">
        <v>276</v>
      </c>
      <c r="B12" s="217">
        <v>5716</v>
      </c>
      <c r="C12" s="217">
        <v>3641</v>
      </c>
      <c r="D12" s="218">
        <v>2357</v>
      </c>
      <c r="E12" s="219">
        <v>2781</v>
      </c>
      <c r="F12" s="219">
        <v>2781</v>
      </c>
      <c r="G12" s="220">
        <v>2471</v>
      </c>
      <c r="H12" s="14"/>
      <c r="I12" s="14"/>
    </row>
    <row r="13" spans="1:10" ht="19.5" customHeight="1">
      <c r="A13" s="191" t="s">
        <v>275</v>
      </c>
      <c r="B13" s="217">
        <v>73821</v>
      </c>
      <c r="C13" s="217">
        <v>73601</v>
      </c>
      <c r="D13" s="218">
        <v>59153</v>
      </c>
      <c r="E13" s="219">
        <v>49545</v>
      </c>
      <c r="F13" s="219">
        <v>40515</v>
      </c>
      <c r="G13" s="220">
        <v>26728</v>
      </c>
      <c r="H13" s="14"/>
      <c r="I13" s="14"/>
    </row>
    <row r="14" spans="1:10" ht="18" hidden="1" customHeight="1">
      <c r="A14" s="191" t="s">
        <v>274</v>
      </c>
      <c r="B14" s="217">
        <v>2004698</v>
      </c>
      <c r="C14" s="217">
        <v>2299661</v>
      </c>
      <c r="D14" s="218">
        <v>2357213</v>
      </c>
      <c r="E14" s="219">
        <v>1730734</v>
      </c>
      <c r="F14" s="219">
        <v>2075162</v>
      </c>
      <c r="G14" s="220" t="s">
        <v>140</v>
      </c>
      <c r="H14" s="14"/>
      <c r="I14" s="14"/>
    </row>
    <row r="15" spans="1:10" ht="19.5" customHeight="1">
      <c r="A15" s="191" t="s">
        <v>272</v>
      </c>
      <c r="B15" s="217">
        <v>244088</v>
      </c>
      <c r="C15" s="217">
        <v>258077</v>
      </c>
      <c r="D15" s="218">
        <v>258573</v>
      </c>
      <c r="E15" s="219">
        <v>273205</v>
      </c>
      <c r="F15" s="219">
        <v>267904</v>
      </c>
      <c r="G15" s="220">
        <v>270103</v>
      </c>
      <c r="H15" s="14"/>
      <c r="I15" s="14"/>
    </row>
    <row r="16" spans="1:10" ht="19.5" customHeight="1">
      <c r="A16" s="191" t="s">
        <v>271</v>
      </c>
      <c r="B16" s="217">
        <v>143733</v>
      </c>
      <c r="C16" s="217">
        <v>136875</v>
      </c>
      <c r="D16" s="218">
        <v>142342</v>
      </c>
      <c r="E16" s="219">
        <v>128685</v>
      </c>
      <c r="F16" s="219">
        <v>123927</v>
      </c>
      <c r="G16" s="220">
        <v>122134</v>
      </c>
      <c r="H16" s="14"/>
      <c r="I16" s="14"/>
    </row>
    <row r="17" spans="1:10" ht="19.5" customHeight="1">
      <c r="A17" s="191" t="s">
        <v>270</v>
      </c>
      <c r="B17" s="217">
        <v>2773</v>
      </c>
      <c r="C17" s="217">
        <v>2839</v>
      </c>
      <c r="D17" s="218">
        <v>2871</v>
      </c>
      <c r="E17" s="219">
        <v>2893</v>
      </c>
      <c r="F17" s="219">
        <v>2941</v>
      </c>
      <c r="G17" s="220">
        <v>2990</v>
      </c>
      <c r="H17" s="14"/>
      <c r="I17" s="14"/>
    </row>
    <row r="18" spans="1:10" ht="19.5" customHeight="1">
      <c r="A18" s="191" t="s">
        <v>269</v>
      </c>
      <c r="B18" s="217">
        <v>8693</v>
      </c>
      <c r="C18" s="217">
        <v>8953</v>
      </c>
      <c r="D18" s="218">
        <v>2823</v>
      </c>
      <c r="E18" s="219">
        <v>2806</v>
      </c>
      <c r="F18" s="219">
        <v>3497</v>
      </c>
      <c r="G18" s="220">
        <v>3943</v>
      </c>
      <c r="H18" s="14"/>
      <c r="I18" s="14"/>
    </row>
    <row r="19" spans="1:10" ht="19.5" customHeight="1">
      <c r="A19" s="191" t="s">
        <v>268</v>
      </c>
      <c r="B19" s="217">
        <v>2863</v>
      </c>
      <c r="C19" s="217">
        <v>2389</v>
      </c>
      <c r="D19" s="218">
        <v>2897</v>
      </c>
      <c r="E19" s="219">
        <v>2309</v>
      </c>
      <c r="F19" s="219">
        <v>2219</v>
      </c>
      <c r="G19" s="220">
        <v>3255</v>
      </c>
      <c r="H19" s="14"/>
      <c r="I19" s="14"/>
    </row>
    <row r="20" spans="1:10" ht="19.5" customHeight="1">
      <c r="A20" s="191" t="s">
        <v>267</v>
      </c>
      <c r="B20" s="217">
        <v>249</v>
      </c>
      <c r="C20" s="217">
        <v>282</v>
      </c>
      <c r="D20" s="218">
        <v>311</v>
      </c>
      <c r="E20" s="219">
        <v>342</v>
      </c>
      <c r="F20" s="219">
        <v>373</v>
      </c>
      <c r="G20" s="220">
        <v>1421</v>
      </c>
      <c r="H20" s="14"/>
      <c r="I20" s="14"/>
      <c r="J20" s="14"/>
    </row>
    <row r="21" spans="1:10" ht="19.5" customHeight="1">
      <c r="A21" s="198" t="s">
        <v>266</v>
      </c>
      <c r="B21" s="221">
        <v>312</v>
      </c>
      <c r="C21" s="221">
        <v>289</v>
      </c>
      <c r="D21" s="222">
        <v>262</v>
      </c>
      <c r="E21" s="223">
        <v>225</v>
      </c>
      <c r="F21" s="223">
        <v>200</v>
      </c>
      <c r="G21" s="224">
        <v>171</v>
      </c>
      <c r="H21" s="14"/>
      <c r="I21" s="14"/>
      <c r="J21" s="14"/>
    </row>
    <row r="22" spans="1:10" s="190" customFormat="1" ht="24" customHeight="1">
      <c r="A22" s="212" t="s">
        <v>228</v>
      </c>
      <c r="B22" s="213">
        <v>13774877</v>
      </c>
      <c r="C22" s="213">
        <v>10422350</v>
      </c>
      <c r="D22" s="214">
        <v>10228860</v>
      </c>
      <c r="E22" s="215">
        <v>9822325</v>
      </c>
      <c r="F22" s="215">
        <v>10159721</v>
      </c>
      <c r="G22" s="216">
        <f>SUM(G23:G38)</f>
        <v>8639016</v>
      </c>
      <c r="H22" s="189"/>
      <c r="I22" s="189"/>
      <c r="J22" s="189"/>
    </row>
    <row r="23" spans="1:10" ht="19.5" customHeight="1">
      <c r="A23" s="191" t="s">
        <v>282</v>
      </c>
      <c r="B23" s="217">
        <v>239</v>
      </c>
      <c r="C23" s="217">
        <v>220</v>
      </c>
      <c r="D23" s="218">
        <v>259</v>
      </c>
      <c r="E23" s="219">
        <v>205</v>
      </c>
      <c r="F23" s="219">
        <v>233</v>
      </c>
      <c r="G23" s="225">
        <v>200</v>
      </c>
      <c r="H23" s="14"/>
      <c r="I23" s="14"/>
    </row>
    <row r="24" spans="1:10" ht="18" hidden="1" customHeight="1">
      <c r="A24" s="191" t="s">
        <v>281</v>
      </c>
      <c r="B24" s="217">
        <v>0</v>
      </c>
      <c r="C24" s="217" t="s">
        <v>29</v>
      </c>
      <c r="D24" s="218" t="s">
        <v>29</v>
      </c>
      <c r="E24" s="219" t="s">
        <v>29</v>
      </c>
      <c r="F24" s="219" t="s">
        <v>29</v>
      </c>
      <c r="G24" s="220" t="s">
        <v>273</v>
      </c>
      <c r="H24" s="14"/>
      <c r="I24" s="14"/>
    </row>
    <row r="25" spans="1:10" ht="19.5" customHeight="1">
      <c r="A25" s="191" t="s">
        <v>280</v>
      </c>
      <c r="B25" s="217">
        <v>4655694</v>
      </c>
      <c r="C25" s="217">
        <v>4058420</v>
      </c>
      <c r="D25" s="218">
        <v>4033183</v>
      </c>
      <c r="E25" s="219">
        <v>4171147</v>
      </c>
      <c r="F25" s="219">
        <v>4441621</v>
      </c>
      <c r="G25" s="225">
        <v>4547328</v>
      </c>
      <c r="H25" s="14"/>
      <c r="I25" s="14"/>
    </row>
    <row r="26" spans="1:10" ht="19.5" customHeight="1">
      <c r="A26" s="191" t="s">
        <v>279</v>
      </c>
      <c r="B26" s="217" t="s">
        <v>29</v>
      </c>
      <c r="C26" s="217">
        <v>326598</v>
      </c>
      <c r="D26" s="218">
        <v>334697</v>
      </c>
      <c r="E26" s="219">
        <v>340256</v>
      </c>
      <c r="F26" s="219">
        <v>342010</v>
      </c>
      <c r="G26" s="225">
        <v>363161</v>
      </c>
      <c r="H26" s="14"/>
      <c r="I26" s="14"/>
    </row>
    <row r="27" spans="1:10" ht="18" hidden="1" customHeight="1">
      <c r="A27" s="191" t="s">
        <v>278</v>
      </c>
      <c r="B27" s="217">
        <v>3816804</v>
      </c>
      <c r="C27" s="217">
        <v>359095</v>
      </c>
      <c r="D27" s="218">
        <v>11829</v>
      </c>
      <c r="E27" s="219">
        <v>7773</v>
      </c>
      <c r="F27" s="219" t="s">
        <v>29</v>
      </c>
      <c r="G27" s="220" t="s">
        <v>273</v>
      </c>
      <c r="H27" s="14"/>
      <c r="I27" s="14"/>
    </row>
    <row r="28" spans="1:10" ht="19.5" customHeight="1">
      <c r="A28" s="191" t="s">
        <v>277</v>
      </c>
      <c r="B28" s="217">
        <v>2863119</v>
      </c>
      <c r="C28" s="217">
        <v>2949576</v>
      </c>
      <c r="D28" s="218">
        <v>3067450</v>
      </c>
      <c r="E28" s="219">
        <v>3162946</v>
      </c>
      <c r="F28" s="219">
        <v>3263626</v>
      </c>
      <c r="G28" s="225">
        <v>3328316</v>
      </c>
      <c r="H28" s="14"/>
      <c r="I28" s="14"/>
    </row>
    <row r="29" spans="1:10" ht="19.5" customHeight="1">
      <c r="A29" s="191" t="s">
        <v>276</v>
      </c>
      <c r="B29" s="217">
        <v>2863</v>
      </c>
      <c r="C29" s="217">
        <v>2713</v>
      </c>
      <c r="D29" s="218">
        <v>2357</v>
      </c>
      <c r="E29" s="219">
        <v>2781</v>
      </c>
      <c r="F29" s="219">
        <v>2781</v>
      </c>
      <c r="G29" s="225">
        <v>2471</v>
      </c>
      <c r="H29" s="14"/>
      <c r="I29" s="14"/>
    </row>
    <row r="30" spans="1:10" ht="19.5" customHeight="1">
      <c r="A30" s="191" t="s">
        <v>275</v>
      </c>
      <c r="B30" s="217">
        <v>73785</v>
      </c>
      <c r="C30" s="217">
        <v>73594</v>
      </c>
      <c r="D30" s="218">
        <v>59145</v>
      </c>
      <c r="E30" s="219">
        <v>49540</v>
      </c>
      <c r="F30" s="219">
        <v>35549</v>
      </c>
      <c r="G30" s="225">
        <v>12050</v>
      </c>
      <c r="H30" s="14"/>
      <c r="I30" s="14"/>
    </row>
    <row r="31" spans="1:10" ht="18" hidden="1" customHeight="1">
      <c r="A31" s="191" t="s">
        <v>274</v>
      </c>
      <c r="B31" s="217">
        <v>1982735</v>
      </c>
      <c r="C31" s="217">
        <v>2262144</v>
      </c>
      <c r="D31" s="218">
        <v>2324976</v>
      </c>
      <c r="E31" s="219">
        <v>1693330</v>
      </c>
      <c r="F31" s="219">
        <v>1685989</v>
      </c>
      <c r="G31" s="220" t="s">
        <v>273</v>
      </c>
      <c r="H31" s="14"/>
      <c r="I31" s="14"/>
    </row>
    <row r="32" spans="1:10" ht="19.5" customHeight="1">
      <c r="A32" s="191" t="s">
        <v>272</v>
      </c>
      <c r="B32" s="217">
        <v>235157</v>
      </c>
      <c r="C32" s="217">
        <v>248122</v>
      </c>
      <c r="D32" s="218">
        <v>251533</v>
      </c>
      <c r="E32" s="219">
        <v>265955</v>
      </c>
      <c r="F32" s="219">
        <v>261402</v>
      </c>
      <c r="G32" s="225">
        <v>264984</v>
      </c>
      <c r="H32" s="14"/>
      <c r="I32" s="14"/>
    </row>
    <row r="33" spans="1:10" ht="19.5" customHeight="1">
      <c r="A33" s="191" t="s">
        <v>271</v>
      </c>
      <c r="B33" s="217">
        <v>142923</v>
      </c>
      <c r="C33" s="217">
        <v>134289</v>
      </c>
      <c r="D33" s="218">
        <v>141422</v>
      </c>
      <c r="E33" s="219">
        <v>127500</v>
      </c>
      <c r="F33" s="219">
        <v>123785</v>
      </c>
      <c r="G33" s="225">
        <v>117402</v>
      </c>
      <c r="H33" s="14"/>
      <c r="I33" s="14"/>
    </row>
    <row r="34" spans="1:10" ht="19.5" customHeight="1">
      <c r="A34" s="191" t="s">
        <v>270</v>
      </c>
      <c r="B34" s="217">
        <v>123</v>
      </c>
      <c r="C34" s="217">
        <v>118</v>
      </c>
      <c r="D34" s="218">
        <v>117</v>
      </c>
      <c r="E34" s="219">
        <v>118</v>
      </c>
      <c r="F34" s="219">
        <v>124</v>
      </c>
      <c r="G34" s="225">
        <v>123</v>
      </c>
      <c r="H34" s="14"/>
      <c r="I34" s="14"/>
    </row>
    <row r="35" spans="1:10" ht="19.5" customHeight="1">
      <c r="A35" s="191" t="s">
        <v>269</v>
      </c>
      <c r="B35" s="217">
        <v>579</v>
      </c>
      <c r="C35" s="217">
        <v>7135</v>
      </c>
      <c r="D35" s="218">
        <v>1040</v>
      </c>
      <c r="E35" s="219">
        <v>398</v>
      </c>
      <c r="F35" s="219">
        <v>2281</v>
      </c>
      <c r="G35" s="225">
        <v>2673</v>
      </c>
      <c r="H35" s="14"/>
      <c r="I35" s="14"/>
    </row>
    <row r="36" spans="1:10" ht="19.5" customHeight="1">
      <c r="A36" s="191" t="s">
        <v>268</v>
      </c>
      <c r="B36" s="217">
        <v>783</v>
      </c>
      <c r="C36" s="217">
        <v>259</v>
      </c>
      <c r="D36" s="218">
        <v>781</v>
      </c>
      <c r="E36" s="219">
        <v>308</v>
      </c>
      <c r="F36" s="219">
        <v>259</v>
      </c>
      <c r="G36" s="225">
        <v>249</v>
      </c>
      <c r="H36" s="14"/>
      <c r="I36" s="14"/>
    </row>
    <row r="37" spans="1:10" ht="19.5" customHeight="1">
      <c r="A37" s="191" t="s">
        <v>267</v>
      </c>
      <c r="B37" s="217">
        <v>42</v>
      </c>
      <c r="C37" s="217">
        <v>36</v>
      </c>
      <c r="D37" s="218">
        <v>32</v>
      </c>
      <c r="E37" s="219">
        <v>38</v>
      </c>
      <c r="F37" s="219">
        <v>32</v>
      </c>
      <c r="G37" s="225">
        <v>32</v>
      </c>
      <c r="H37" s="14"/>
      <c r="I37" s="14"/>
    </row>
    <row r="38" spans="1:10" ht="19.5" customHeight="1">
      <c r="A38" s="198" t="s">
        <v>266</v>
      </c>
      <c r="B38" s="221">
        <v>31</v>
      </c>
      <c r="C38" s="221">
        <v>31</v>
      </c>
      <c r="D38" s="222">
        <v>39</v>
      </c>
      <c r="E38" s="223">
        <v>30</v>
      </c>
      <c r="F38" s="223">
        <v>29</v>
      </c>
      <c r="G38" s="226">
        <v>27</v>
      </c>
      <c r="H38" s="14"/>
      <c r="I38" s="14"/>
    </row>
    <row r="39" spans="1:10" ht="18" customHeight="1">
      <c r="A39" s="61" t="s">
        <v>214</v>
      </c>
      <c r="B39" s="14"/>
      <c r="C39" s="14"/>
      <c r="D39" s="14"/>
      <c r="E39" s="227"/>
      <c r="F39" s="228" t="s">
        <v>265</v>
      </c>
      <c r="G39" s="228" t="s">
        <v>265</v>
      </c>
      <c r="H39" s="14"/>
      <c r="I39" s="14"/>
      <c r="J39" s="14"/>
    </row>
    <row r="40" spans="1:10" ht="18" customHeight="1">
      <c r="A40" s="14"/>
      <c r="B40" s="14"/>
      <c r="C40" s="14"/>
      <c r="D40" s="14"/>
      <c r="E40" s="14"/>
      <c r="F40" s="228" t="s">
        <v>265</v>
      </c>
      <c r="G40" s="228" t="s">
        <v>265</v>
      </c>
      <c r="H40" s="14"/>
      <c r="I40" s="14"/>
      <c r="J40" s="14"/>
    </row>
    <row r="41" spans="1:10" ht="18" customHeight="1">
      <c r="A41" s="14"/>
      <c r="B41" s="14"/>
      <c r="C41" s="14"/>
      <c r="D41" s="14"/>
      <c r="E41" s="14"/>
      <c r="F41" s="93"/>
      <c r="G41" s="93"/>
      <c r="H41" s="14"/>
      <c r="I41" s="14"/>
      <c r="J41" s="14"/>
    </row>
    <row r="42" spans="1:10" ht="18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8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8" customHeight="1">
      <c r="A44" s="14"/>
      <c r="B44" s="14"/>
      <c r="C44" s="14"/>
      <c r="D44" s="14"/>
      <c r="E44" s="93"/>
      <c r="F44" s="14"/>
      <c r="G44" s="14"/>
      <c r="H44" s="14"/>
      <c r="I44" s="14"/>
      <c r="J44" s="14"/>
    </row>
    <row r="45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>
      <c r="F69" s="14"/>
      <c r="G69" s="14"/>
    </row>
    <row r="70" spans="1:10">
      <c r="F70" s="14"/>
      <c r="G70" s="14"/>
    </row>
    <row r="71" spans="1:10">
      <c r="F71" s="14"/>
      <c r="G71" s="14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3"/>
  <sheetViews>
    <sheetView zoomScaleNormal="100" zoomScaleSheetLayoutView="100" workbookViewId="0"/>
  </sheetViews>
  <sheetFormatPr defaultColWidth="11" defaultRowHeight="13.5"/>
  <cols>
    <col min="1" max="1" width="12.375" style="11" customWidth="1"/>
    <col min="2" max="8" width="7.625" style="11" customWidth="1"/>
    <col min="9" max="9" width="7.5" style="11" customWidth="1"/>
    <col min="10" max="13" width="7.625" style="11" customWidth="1"/>
    <col min="14" max="16384" width="11" style="11"/>
  </cols>
  <sheetData>
    <row r="1" spans="1:16" ht="18" customHeight="1">
      <c r="A1" s="245" t="s">
        <v>331</v>
      </c>
    </row>
    <row r="2" spans="1:16" ht="19.5" customHeight="1">
      <c r="A2" s="10" t="s">
        <v>316</v>
      </c>
      <c r="B2" s="10"/>
      <c r="C2" s="10"/>
      <c r="D2" s="46"/>
      <c r="E2" s="46"/>
    </row>
    <row r="3" spans="1:16" ht="15" customHeight="1" thickBot="1">
      <c r="E3" s="13"/>
      <c r="F3" s="13"/>
      <c r="G3" s="13"/>
      <c r="I3" s="229"/>
      <c r="K3" s="95" t="s">
        <v>315</v>
      </c>
      <c r="L3" s="14"/>
      <c r="M3" s="14"/>
    </row>
    <row r="4" spans="1:16" ht="15" customHeight="1" thickTop="1">
      <c r="A4" s="261" t="s">
        <v>305</v>
      </c>
      <c r="B4" s="276" t="s">
        <v>314</v>
      </c>
      <c r="C4" s="277"/>
      <c r="D4" s="277"/>
      <c r="E4" s="277"/>
      <c r="F4" s="277"/>
      <c r="G4" s="277"/>
      <c r="H4" s="277"/>
      <c r="I4" s="277"/>
      <c r="J4" s="277"/>
      <c r="K4" s="277"/>
      <c r="L4" s="99"/>
      <c r="M4" s="99"/>
      <c r="N4" s="14"/>
      <c r="O4" s="14"/>
      <c r="P4" s="14"/>
    </row>
    <row r="5" spans="1:16" ht="15" customHeight="1">
      <c r="A5" s="310"/>
      <c r="B5" s="302" t="s">
        <v>313</v>
      </c>
      <c r="C5" s="303"/>
      <c r="D5" s="303"/>
      <c r="E5" s="304"/>
      <c r="F5" s="302" t="s">
        <v>312</v>
      </c>
      <c r="G5" s="303"/>
      <c r="H5" s="303"/>
      <c r="I5" s="304"/>
      <c r="J5" s="307" t="s">
        <v>311</v>
      </c>
      <c r="K5" s="308"/>
      <c r="N5" s="14"/>
      <c r="O5" s="14"/>
      <c r="P5" s="14"/>
    </row>
    <row r="6" spans="1:16" ht="24" customHeight="1">
      <c r="A6" s="266"/>
      <c r="B6" s="302" t="s">
        <v>309</v>
      </c>
      <c r="C6" s="304"/>
      <c r="D6" s="302" t="s">
        <v>308</v>
      </c>
      <c r="E6" s="304"/>
      <c r="F6" s="302" t="s">
        <v>309</v>
      </c>
      <c r="G6" s="304"/>
      <c r="H6" s="302" t="s">
        <v>308</v>
      </c>
      <c r="I6" s="304"/>
      <c r="J6" s="252"/>
      <c r="K6" s="309"/>
      <c r="N6" s="14"/>
      <c r="O6" s="14"/>
      <c r="P6" s="14"/>
    </row>
    <row r="7" spans="1:16" ht="18" customHeight="1">
      <c r="A7" s="15" t="s">
        <v>193</v>
      </c>
      <c r="B7" s="299">
        <v>11928.03</v>
      </c>
      <c r="C7" s="301"/>
      <c r="D7" s="299">
        <v>5921.44</v>
      </c>
      <c r="E7" s="301"/>
      <c r="F7" s="299">
        <v>1344048.58</v>
      </c>
      <c r="G7" s="301"/>
      <c r="H7" s="299">
        <v>178409.13</v>
      </c>
      <c r="I7" s="301"/>
      <c r="J7" s="299">
        <v>145455</v>
      </c>
      <c r="K7" s="300"/>
      <c r="N7" s="14"/>
      <c r="O7" s="14"/>
      <c r="P7" s="14"/>
    </row>
    <row r="8" spans="1:16" ht="18" customHeight="1">
      <c r="A8" s="15" t="s">
        <v>192</v>
      </c>
      <c r="B8" s="299">
        <v>11928.03</v>
      </c>
      <c r="C8" s="301"/>
      <c r="D8" s="299">
        <v>5921.44</v>
      </c>
      <c r="E8" s="301"/>
      <c r="F8" s="299">
        <v>1398988.39</v>
      </c>
      <c r="G8" s="301"/>
      <c r="H8" s="299">
        <v>182364.7</v>
      </c>
      <c r="I8" s="301"/>
      <c r="J8" s="299">
        <v>145455</v>
      </c>
      <c r="K8" s="300"/>
      <c r="N8" s="14"/>
      <c r="O8" s="14"/>
      <c r="P8" s="14"/>
    </row>
    <row r="9" spans="1:16" ht="18" customHeight="1">
      <c r="A9" s="15" t="s">
        <v>191</v>
      </c>
      <c r="B9" s="299">
        <v>11928.03</v>
      </c>
      <c r="C9" s="301"/>
      <c r="D9" s="299">
        <v>5921.44</v>
      </c>
      <c r="E9" s="301"/>
      <c r="F9" s="299">
        <v>1423355.96</v>
      </c>
      <c r="G9" s="301"/>
      <c r="H9" s="299">
        <v>186277.09</v>
      </c>
      <c r="I9" s="301"/>
      <c r="J9" s="299">
        <v>145455</v>
      </c>
      <c r="K9" s="300"/>
      <c r="N9" s="14"/>
      <c r="O9" s="14"/>
      <c r="P9" s="14"/>
    </row>
    <row r="10" spans="1:16" ht="18" customHeight="1">
      <c r="A10" s="15" t="s">
        <v>190</v>
      </c>
      <c r="B10" s="299">
        <v>11928.03</v>
      </c>
      <c r="C10" s="301"/>
      <c r="D10" s="299">
        <v>5921.44</v>
      </c>
      <c r="E10" s="301"/>
      <c r="F10" s="299">
        <v>1427490.6</v>
      </c>
      <c r="G10" s="301"/>
      <c r="H10" s="299">
        <v>186194.44</v>
      </c>
      <c r="I10" s="301"/>
      <c r="J10" s="299">
        <v>145455</v>
      </c>
      <c r="K10" s="300"/>
      <c r="N10" s="14"/>
      <c r="O10" s="14"/>
      <c r="P10" s="14"/>
    </row>
    <row r="11" spans="1:16" ht="18" customHeight="1">
      <c r="A11" s="15" t="s">
        <v>189</v>
      </c>
      <c r="B11" s="299">
        <v>11928.03</v>
      </c>
      <c r="C11" s="301"/>
      <c r="D11" s="299">
        <v>6053.44</v>
      </c>
      <c r="E11" s="301"/>
      <c r="F11" s="299">
        <v>1443479.6</v>
      </c>
      <c r="G11" s="301"/>
      <c r="H11" s="299">
        <v>184741.06</v>
      </c>
      <c r="I11" s="301"/>
      <c r="J11" s="299">
        <v>201762</v>
      </c>
      <c r="K11" s="300"/>
      <c r="N11" s="14"/>
      <c r="O11" s="14"/>
      <c r="P11" s="14"/>
    </row>
    <row r="12" spans="1:16" ht="18" customHeight="1">
      <c r="A12" s="15" t="s">
        <v>188</v>
      </c>
      <c r="B12" s="299">
        <v>11928.03</v>
      </c>
      <c r="C12" s="301"/>
      <c r="D12" s="299">
        <v>6053.44</v>
      </c>
      <c r="E12" s="301"/>
      <c r="F12" s="299">
        <v>1479026.5</v>
      </c>
      <c r="G12" s="301"/>
      <c r="H12" s="299">
        <v>185918.48</v>
      </c>
      <c r="I12" s="301"/>
      <c r="J12" s="299">
        <v>201762</v>
      </c>
      <c r="K12" s="300"/>
      <c r="N12" s="14"/>
      <c r="O12" s="14"/>
      <c r="P12" s="14"/>
    </row>
    <row r="13" spans="1:16" ht="18" customHeight="1">
      <c r="A13" s="15" t="s">
        <v>187</v>
      </c>
      <c r="B13" s="299">
        <v>11928.03</v>
      </c>
      <c r="C13" s="301"/>
      <c r="D13" s="299">
        <v>6061.95</v>
      </c>
      <c r="E13" s="301"/>
      <c r="F13" s="299">
        <v>1507366.36</v>
      </c>
      <c r="G13" s="301"/>
      <c r="H13" s="299">
        <v>185656.78</v>
      </c>
      <c r="I13" s="301"/>
      <c r="J13" s="299">
        <v>201762</v>
      </c>
      <c r="K13" s="300"/>
      <c r="N13" s="14"/>
      <c r="O13" s="14"/>
      <c r="P13" s="14"/>
    </row>
    <row r="14" spans="1:16" ht="18" customHeight="1">
      <c r="A14" s="15" t="s">
        <v>186</v>
      </c>
      <c r="B14" s="299">
        <v>11928.03</v>
      </c>
      <c r="C14" s="301"/>
      <c r="D14" s="299">
        <v>6061.95</v>
      </c>
      <c r="E14" s="301"/>
      <c r="F14" s="299">
        <v>1511894.32</v>
      </c>
      <c r="G14" s="301"/>
      <c r="H14" s="300">
        <v>184791.03</v>
      </c>
      <c r="I14" s="301"/>
      <c r="J14" s="299">
        <v>219177</v>
      </c>
      <c r="K14" s="300"/>
      <c r="N14" s="14"/>
      <c r="O14" s="14"/>
      <c r="P14" s="14"/>
    </row>
    <row r="15" spans="1:16" ht="18" customHeight="1">
      <c r="A15" s="15" t="s">
        <v>185</v>
      </c>
      <c r="B15" s="299">
        <v>11928.03</v>
      </c>
      <c r="C15" s="301"/>
      <c r="D15" s="299">
        <v>6061.95</v>
      </c>
      <c r="E15" s="301"/>
      <c r="F15" s="299">
        <v>1530263.64</v>
      </c>
      <c r="G15" s="301"/>
      <c r="H15" s="300">
        <v>185038.63</v>
      </c>
      <c r="I15" s="301"/>
      <c r="J15" s="299">
        <v>219177</v>
      </c>
      <c r="K15" s="300"/>
      <c r="N15" s="14"/>
      <c r="O15" s="14"/>
      <c r="P15" s="14"/>
    </row>
    <row r="16" spans="1:16" ht="18" customHeight="1">
      <c r="A16" s="230" t="s">
        <v>184</v>
      </c>
      <c r="B16" s="297">
        <f>8826.19+3101.84</f>
        <v>11928.03</v>
      </c>
      <c r="C16" s="298"/>
      <c r="D16" s="297">
        <f>4634.14+1427.81</f>
        <v>6061.9500000000007</v>
      </c>
      <c r="E16" s="298"/>
      <c r="F16" s="297">
        <f>196369.91+117057.28+642368.86+569450.17</f>
        <v>1525246.2200000002</v>
      </c>
      <c r="G16" s="298"/>
      <c r="H16" s="297">
        <f>63471.45+38250.16+6217.81+75964.24</f>
        <v>183903.66</v>
      </c>
      <c r="I16" s="298"/>
      <c r="J16" s="305">
        <v>219177</v>
      </c>
      <c r="K16" s="306"/>
      <c r="N16" s="14"/>
      <c r="O16" s="14"/>
      <c r="P16" s="14"/>
    </row>
    <row r="17" spans="1:17" ht="18" customHeight="1">
      <c r="A17" s="230" t="s">
        <v>200</v>
      </c>
      <c r="B17" s="297">
        <v>15262.45</v>
      </c>
      <c r="C17" s="298"/>
      <c r="D17" s="297">
        <v>6061.95</v>
      </c>
      <c r="E17" s="298"/>
      <c r="F17" s="297">
        <v>1529200.23</v>
      </c>
      <c r="G17" s="298"/>
      <c r="H17" s="297">
        <v>183599.55</v>
      </c>
      <c r="I17" s="298"/>
      <c r="J17" s="299">
        <v>219177</v>
      </c>
      <c r="K17" s="300"/>
      <c r="N17" s="14"/>
      <c r="O17" s="14"/>
      <c r="P17" s="14"/>
    </row>
    <row r="18" spans="1:17" ht="18" customHeight="1" thickBot="1">
      <c r="A18" s="230" t="s">
        <v>182</v>
      </c>
      <c r="B18" s="297">
        <v>20977.78</v>
      </c>
      <c r="C18" s="298"/>
      <c r="D18" s="297">
        <v>6061.95</v>
      </c>
      <c r="E18" s="298"/>
      <c r="F18" s="297">
        <v>1477157.22</v>
      </c>
      <c r="G18" s="298"/>
      <c r="H18" s="297">
        <v>173750.32</v>
      </c>
      <c r="I18" s="298"/>
      <c r="J18" s="299">
        <v>219033.38</v>
      </c>
      <c r="K18" s="300"/>
      <c r="N18" s="14"/>
      <c r="O18" s="14"/>
      <c r="P18" s="14"/>
    </row>
    <row r="19" spans="1:17" ht="15" customHeight="1" thickTop="1">
      <c r="A19" s="261" t="s">
        <v>305</v>
      </c>
      <c r="B19" s="276" t="s">
        <v>310</v>
      </c>
      <c r="C19" s="277"/>
      <c r="D19" s="277"/>
      <c r="E19" s="277"/>
      <c r="F19" s="231"/>
      <c r="G19" s="231"/>
      <c r="H19" s="231"/>
      <c r="I19" s="231"/>
      <c r="J19" s="231"/>
      <c r="K19" s="231"/>
      <c r="L19" s="232"/>
      <c r="M19" s="93"/>
      <c r="N19" s="93"/>
      <c r="O19" s="14"/>
      <c r="P19" s="14"/>
      <c r="Q19" s="14"/>
    </row>
    <row r="20" spans="1:17" ht="24" customHeight="1">
      <c r="A20" s="266"/>
      <c r="B20" s="302" t="s">
        <v>309</v>
      </c>
      <c r="C20" s="304"/>
      <c r="D20" s="302" t="s">
        <v>308</v>
      </c>
      <c r="E20" s="303"/>
      <c r="F20" s="232"/>
      <c r="G20" s="232"/>
      <c r="H20" s="232"/>
      <c r="I20" s="232"/>
      <c r="J20" s="232"/>
      <c r="K20" s="232"/>
      <c r="L20" s="232"/>
      <c r="M20" s="93"/>
      <c r="N20" s="93"/>
      <c r="O20" s="14"/>
      <c r="P20" s="14"/>
      <c r="Q20" s="14"/>
    </row>
    <row r="21" spans="1:17" ht="18" customHeight="1">
      <c r="A21" s="15" t="s">
        <v>193</v>
      </c>
      <c r="B21" s="299">
        <v>314009.8</v>
      </c>
      <c r="C21" s="301"/>
      <c r="D21" s="299">
        <v>621.70000000000005</v>
      </c>
      <c r="E21" s="300"/>
      <c r="F21" s="232"/>
      <c r="G21" s="232"/>
      <c r="H21" s="232"/>
      <c r="I21" s="232"/>
      <c r="J21" s="232"/>
      <c r="K21" s="232"/>
      <c r="L21" s="232"/>
      <c r="M21" s="93"/>
      <c r="N21" s="93"/>
      <c r="O21" s="14"/>
      <c r="P21" s="14"/>
      <c r="Q21" s="14"/>
    </row>
    <row r="22" spans="1:17" ht="18" customHeight="1">
      <c r="A22" s="15" t="s">
        <v>192</v>
      </c>
      <c r="B22" s="299">
        <v>305966.89</v>
      </c>
      <c r="C22" s="301"/>
      <c r="D22" s="299">
        <v>945.3</v>
      </c>
      <c r="E22" s="300"/>
      <c r="F22" s="232"/>
      <c r="G22" s="232"/>
      <c r="H22" s="232"/>
      <c r="I22" s="232"/>
      <c r="J22" s="232"/>
      <c r="K22" s="232"/>
      <c r="L22" s="232"/>
      <c r="M22" s="93"/>
      <c r="N22" s="93"/>
      <c r="O22" s="14"/>
      <c r="P22" s="14"/>
      <c r="Q22" s="14"/>
    </row>
    <row r="23" spans="1:17" ht="18" customHeight="1">
      <c r="A23" s="15" t="s">
        <v>191</v>
      </c>
      <c r="B23" s="299">
        <v>312009.96000000002</v>
      </c>
      <c r="C23" s="301"/>
      <c r="D23" s="299">
        <v>945.3</v>
      </c>
      <c r="E23" s="300"/>
      <c r="F23" s="232"/>
      <c r="G23" s="232"/>
      <c r="H23" s="232"/>
      <c r="I23" s="232"/>
      <c r="J23" s="232"/>
      <c r="K23" s="232"/>
      <c r="L23" s="232"/>
      <c r="M23" s="93"/>
      <c r="N23" s="93"/>
      <c r="O23" s="14"/>
      <c r="P23" s="14"/>
      <c r="Q23" s="14"/>
    </row>
    <row r="24" spans="1:17" ht="18" customHeight="1">
      <c r="A24" s="15" t="s">
        <v>190</v>
      </c>
      <c r="B24" s="299">
        <v>327847.7</v>
      </c>
      <c r="C24" s="301"/>
      <c r="D24" s="299">
        <v>22785.73</v>
      </c>
      <c r="E24" s="300"/>
      <c r="F24" s="232"/>
      <c r="G24" s="232"/>
      <c r="H24" s="232"/>
      <c r="I24" s="232"/>
      <c r="J24" s="232"/>
      <c r="K24" s="232"/>
      <c r="L24" s="232"/>
      <c r="M24" s="93"/>
      <c r="N24" s="93"/>
      <c r="O24" s="14"/>
      <c r="P24" s="14"/>
      <c r="Q24" s="14"/>
    </row>
    <row r="25" spans="1:17" ht="18" customHeight="1">
      <c r="A25" s="15" t="s">
        <v>189</v>
      </c>
      <c r="B25" s="299">
        <v>271737.15000000002</v>
      </c>
      <c r="C25" s="301"/>
      <c r="D25" s="299">
        <v>24974.73</v>
      </c>
      <c r="E25" s="300"/>
      <c r="F25" s="232"/>
      <c r="G25" s="232"/>
      <c r="H25" s="232"/>
      <c r="I25" s="232"/>
      <c r="J25" s="232"/>
      <c r="K25" s="232"/>
      <c r="L25" s="232"/>
      <c r="M25" s="93"/>
      <c r="N25" s="93"/>
      <c r="O25" s="14"/>
      <c r="P25" s="14"/>
      <c r="Q25" s="14"/>
    </row>
    <row r="26" spans="1:17" ht="18" customHeight="1">
      <c r="A26" s="15" t="s">
        <v>188</v>
      </c>
      <c r="B26" s="299">
        <v>266547.09000000003</v>
      </c>
      <c r="C26" s="301"/>
      <c r="D26" s="299">
        <v>27216.42</v>
      </c>
      <c r="E26" s="300"/>
      <c r="F26" s="232"/>
      <c r="G26" s="232"/>
      <c r="H26" s="232"/>
      <c r="I26" s="232"/>
      <c r="J26" s="232"/>
      <c r="K26" s="232"/>
      <c r="L26" s="232"/>
      <c r="M26" s="93"/>
      <c r="N26" s="93"/>
      <c r="O26" s="14"/>
      <c r="P26" s="14"/>
      <c r="Q26" s="14"/>
    </row>
    <row r="27" spans="1:17" ht="18" customHeight="1">
      <c r="A27" s="15" t="s">
        <v>187</v>
      </c>
      <c r="B27" s="299">
        <v>302196.68</v>
      </c>
      <c r="C27" s="301"/>
      <c r="D27" s="299">
        <v>27063.84</v>
      </c>
      <c r="E27" s="300"/>
      <c r="F27" s="232"/>
      <c r="G27" s="232"/>
      <c r="H27" s="232"/>
      <c r="I27" s="232"/>
      <c r="J27" s="232"/>
      <c r="K27" s="232"/>
      <c r="L27" s="232"/>
      <c r="M27" s="93"/>
      <c r="N27" s="93"/>
      <c r="O27" s="14"/>
      <c r="P27" s="14"/>
      <c r="Q27" s="14"/>
    </row>
    <row r="28" spans="1:17" ht="18" customHeight="1">
      <c r="A28" s="15" t="s">
        <v>186</v>
      </c>
      <c r="B28" s="299">
        <v>258420.23</v>
      </c>
      <c r="C28" s="301"/>
      <c r="D28" s="299">
        <v>25053.9</v>
      </c>
      <c r="E28" s="300"/>
      <c r="F28" s="232"/>
      <c r="G28" s="232"/>
      <c r="H28" s="232"/>
      <c r="I28" s="232"/>
      <c r="J28" s="232"/>
      <c r="K28" s="232"/>
      <c r="L28" s="232"/>
      <c r="M28" s="93"/>
      <c r="N28" s="93"/>
      <c r="O28" s="14"/>
      <c r="P28" s="14"/>
      <c r="Q28" s="14"/>
    </row>
    <row r="29" spans="1:17" ht="18" customHeight="1">
      <c r="A29" s="15" t="s">
        <v>185</v>
      </c>
      <c r="B29" s="299">
        <v>268870.5</v>
      </c>
      <c r="C29" s="301"/>
      <c r="D29" s="299">
        <v>25055.29</v>
      </c>
      <c r="E29" s="300"/>
      <c r="F29" s="232"/>
      <c r="G29" s="232"/>
      <c r="H29" s="232"/>
      <c r="I29" s="232"/>
      <c r="J29" s="232"/>
      <c r="K29" s="232"/>
      <c r="L29" s="232"/>
      <c r="M29" s="93"/>
      <c r="N29" s="93"/>
      <c r="O29" s="14"/>
      <c r="P29" s="14"/>
      <c r="Q29" s="14"/>
    </row>
    <row r="30" spans="1:17" ht="18" customHeight="1">
      <c r="A30" s="15" t="s">
        <v>184</v>
      </c>
      <c r="B30" s="297">
        <v>275381.78999999998</v>
      </c>
      <c r="C30" s="298"/>
      <c r="D30" s="299">
        <v>25055.29</v>
      </c>
      <c r="E30" s="300"/>
      <c r="F30" s="232"/>
      <c r="G30" s="232"/>
      <c r="H30" s="232"/>
      <c r="I30" s="232"/>
      <c r="J30" s="232"/>
      <c r="K30" s="232"/>
      <c r="L30" s="232"/>
      <c r="M30" s="93"/>
      <c r="N30" s="93"/>
      <c r="O30" s="14"/>
      <c r="P30" s="14"/>
      <c r="Q30" s="14"/>
    </row>
    <row r="31" spans="1:17" ht="18" customHeight="1">
      <c r="A31" s="18" t="s">
        <v>183</v>
      </c>
      <c r="B31" s="297">
        <v>273270.17</v>
      </c>
      <c r="C31" s="298"/>
      <c r="D31" s="299">
        <v>4143.72</v>
      </c>
      <c r="E31" s="300"/>
      <c r="F31" s="232"/>
      <c r="G31" s="232"/>
      <c r="H31" s="232"/>
      <c r="I31" s="232"/>
      <c r="J31" s="232"/>
      <c r="K31" s="232"/>
      <c r="L31" s="232"/>
      <c r="M31" s="93"/>
      <c r="N31" s="93"/>
      <c r="O31" s="14"/>
      <c r="P31" s="14"/>
      <c r="Q31" s="14"/>
    </row>
    <row r="32" spans="1:17" ht="18" customHeight="1">
      <c r="A32" s="19" t="s">
        <v>182</v>
      </c>
      <c r="B32" s="293">
        <v>275869.65999999997</v>
      </c>
      <c r="C32" s="294"/>
      <c r="D32" s="295">
        <v>3844.2</v>
      </c>
      <c r="E32" s="296"/>
      <c r="F32" s="232"/>
      <c r="G32" s="232"/>
      <c r="H32" s="232"/>
      <c r="I32" s="232"/>
      <c r="J32" s="232"/>
      <c r="K32" s="232"/>
      <c r="L32" s="232"/>
      <c r="M32" s="93"/>
      <c r="N32" s="93"/>
      <c r="O32" s="14"/>
      <c r="P32" s="14"/>
      <c r="Q32" s="14"/>
    </row>
    <row r="33" spans="1:11" ht="18" customHeight="1">
      <c r="A33" s="72" t="s">
        <v>307</v>
      </c>
      <c r="B33" s="72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97">
    <mergeCell ref="F14:G14"/>
    <mergeCell ref="A4:A6"/>
    <mergeCell ref="B13:C13"/>
    <mergeCell ref="B5:E5"/>
    <mergeCell ref="B6:C6"/>
    <mergeCell ref="B7:C7"/>
    <mergeCell ref="D10:E10"/>
    <mergeCell ref="D12:E12"/>
    <mergeCell ref="D7:E7"/>
    <mergeCell ref="B4:K4"/>
    <mergeCell ref="H8:I8"/>
    <mergeCell ref="H10:I10"/>
    <mergeCell ref="J7:K7"/>
    <mergeCell ref="F7:G7"/>
    <mergeCell ref="F12:G12"/>
    <mergeCell ref="F9:G9"/>
    <mergeCell ref="F11:G11"/>
    <mergeCell ref="F13:G13"/>
    <mergeCell ref="B15:C15"/>
    <mergeCell ref="D15:E15"/>
    <mergeCell ref="H11:I11"/>
    <mergeCell ref="J8:K8"/>
    <mergeCell ref="D11:E11"/>
    <mergeCell ref="B8:C8"/>
    <mergeCell ref="D8:E8"/>
    <mergeCell ref="D9:E9"/>
    <mergeCell ref="B9:C9"/>
    <mergeCell ref="J10:K10"/>
    <mergeCell ref="H9:I9"/>
    <mergeCell ref="F8:G8"/>
    <mergeCell ref="F10:G10"/>
    <mergeCell ref="H14:I14"/>
    <mergeCell ref="J14:K14"/>
    <mergeCell ref="B31:C31"/>
    <mergeCell ref="D29:E29"/>
    <mergeCell ref="D31:E31"/>
    <mergeCell ref="B24:C24"/>
    <mergeCell ref="B26:C26"/>
    <mergeCell ref="B27:C27"/>
    <mergeCell ref="B30:C30"/>
    <mergeCell ref="B23:C23"/>
    <mergeCell ref="D25:E25"/>
    <mergeCell ref="B19:E19"/>
    <mergeCell ref="D21:E21"/>
    <mergeCell ref="D22:E22"/>
    <mergeCell ref="D23:E23"/>
    <mergeCell ref="D17:E17"/>
    <mergeCell ref="B12:C12"/>
    <mergeCell ref="B16:C16"/>
    <mergeCell ref="B14:C14"/>
    <mergeCell ref="B17:C17"/>
    <mergeCell ref="D16:E16"/>
    <mergeCell ref="D14:E14"/>
    <mergeCell ref="B18:C18"/>
    <mergeCell ref="D13:E13"/>
    <mergeCell ref="B10:C10"/>
    <mergeCell ref="B11:C11"/>
    <mergeCell ref="J5:K6"/>
    <mergeCell ref="F5:I5"/>
    <mergeCell ref="H6:I6"/>
    <mergeCell ref="F6:G6"/>
    <mergeCell ref="D6:E6"/>
    <mergeCell ref="J9:K9"/>
    <mergeCell ref="H13:I13"/>
    <mergeCell ref="J13:K13"/>
    <mergeCell ref="J12:K12"/>
    <mergeCell ref="J11:K11"/>
    <mergeCell ref="H12:I12"/>
    <mergeCell ref="H7:I7"/>
    <mergeCell ref="F17:G17"/>
    <mergeCell ref="J18:K18"/>
    <mergeCell ref="J17:K17"/>
    <mergeCell ref="H17:I17"/>
    <mergeCell ref="F15:G15"/>
    <mergeCell ref="J16:K16"/>
    <mergeCell ref="J15:K15"/>
    <mergeCell ref="F16:G16"/>
    <mergeCell ref="H15:I15"/>
    <mergeCell ref="H16:I16"/>
    <mergeCell ref="H18:I18"/>
    <mergeCell ref="F18:G18"/>
    <mergeCell ref="A19:A20"/>
    <mergeCell ref="B32:C32"/>
    <mergeCell ref="D32:E32"/>
    <mergeCell ref="D18:E18"/>
    <mergeCell ref="D30:E30"/>
    <mergeCell ref="D26:E26"/>
    <mergeCell ref="D27:E27"/>
    <mergeCell ref="B22:C22"/>
    <mergeCell ref="B21:C21"/>
    <mergeCell ref="B25:C25"/>
    <mergeCell ref="D20:E20"/>
    <mergeCell ref="D24:E24"/>
    <mergeCell ref="D28:E28"/>
    <mergeCell ref="B29:C29"/>
    <mergeCell ref="B28:C28"/>
    <mergeCell ref="B20:C20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表名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'125'!Print_Area</vt:lpstr>
      <vt:lpstr>'127'!Print_Area</vt:lpstr>
      <vt:lpstr>'128'!Print_Area</vt:lpstr>
      <vt:lpstr>'129'!Print_Area</vt:lpstr>
      <vt:lpstr>'130'!Print_Area</vt:lpstr>
      <vt:lpstr>'131'!Print_Area</vt:lpstr>
      <vt:lpstr>'132'!Print_Area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2014-03-24T10:06:52Z</dcterms:created>
  <dcterms:modified xsi:type="dcterms:W3CDTF">2014-04-08T08:48:10Z</dcterms:modified>
</cp:coreProperties>
</file>