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0532\Desktop\新しいフォルダー\アップロード\"/>
    </mc:Choice>
  </mc:AlternateContent>
  <bookViews>
    <workbookView xWindow="-120" yWindow="-120" windowWidth="29040" windowHeight="15720"/>
  </bookViews>
  <sheets>
    <sheet name="付加価値額の試算" sheetId="2" r:id="rId1"/>
    <sheet name="農業経営の現状と今後の販売計画" sheetId="6" r:id="rId2"/>
    <sheet name="農業原価（売上原価）計算書" sheetId="3" r:id="rId3"/>
    <sheet name="一般管理費" sheetId="4" r:id="rId4"/>
    <sheet name="雑収入明細" sheetId="7" r:id="rId5"/>
  </sheets>
  <definedNames>
    <definedName name="_xlnm.Print_Area" localSheetId="4">雑収入明細!$A$1:$N$22</definedName>
    <definedName name="_xlnm.Print_Area" localSheetId="0">付加価値額の試算!$A$1:$U$52</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10" i="4" l="1"/>
  <c r="L11" i="4"/>
  <c r="L12" i="4"/>
  <c r="L13" i="4"/>
  <c r="L14" i="4"/>
  <c r="L15" i="4"/>
  <c r="L16" i="4"/>
  <c r="L17" i="4"/>
  <c r="L18" i="4"/>
  <c r="L19" i="4"/>
  <c r="L20" i="4"/>
  <c r="L21" i="4"/>
  <c r="L22" i="4"/>
  <c r="L23" i="4"/>
  <c r="L24" i="4"/>
  <c r="L25" i="4"/>
  <c r="L26" i="4"/>
  <c r="L27" i="4"/>
  <c r="L28" i="4"/>
  <c r="L29" i="4"/>
  <c r="L30" i="4"/>
  <c r="L31" i="4"/>
  <c r="L32" i="4"/>
  <c r="L33" i="4"/>
  <c r="L34" i="4"/>
  <c r="L35" i="4"/>
  <c r="L36" i="4"/>
  <c r="L37" i="4"/>
  <c r="L38" i="4"/>
  <c r="L39" i="4"/>
  <c r="L40" i="4"/>
  <c r="L41" i="4"/>
  <c r="L42" i="4"/>
  <c r="L43" i="4"/>
  <c r="L44" i="4"/>
  <c r="L45" i="4"/>
  <c r="L46" i="4"/>
  <c r="L9" i="4"/>
  <c r="F21" i="6"/>
  <c r="J36" i="2" l="1"/>
  <c r="H9" i="4"/>
  <c r="I41" i="4"/>
  <c r="J41" i="4"/>
  <c r="K41" i="4"/>
  <c r="I42" i="4"/>
  <c r="J42" i="4"/>
  <c r="K42" i="4"/>
  <c r="I43" i="4"/>
  <c r="J43" i="4"/>
  <c r="K43" i="4"/>
  <c r="I44" i="4"/>
  <c r="J44" i="4"/>
  <c r="K44" i="4"/>
  <c r="I45" i="4"/>
  <c r="J45" i="4"/>
  <c r="K45" i="4"/>
  <c r="I46" i="4"/>
  <c r="J46" i="4"/>
  <c r="K46" i="4"/>
  <c r="H42" i="4"/>
  <c r="H43" i="4"/>
  <c r="H44" i="4"/>
  <c r="H45" i="4"/>
  <c r="H46" i="4"/>
  <c r="H41" i="4"/>
  <c r="B46" i="4"/>
  <c r="B42" i="4"/>
  <c r="B43" i="4"/>
  <c r="B44" i="4"/>
  <c r="B45" i="4"/>
  <c r="B41" i="4"/>
  <c r="I9" i="3"/>
  <c r="J9" i="3"/>
  <c r="K9" i="3"/>
  <c r="H13" i="3"/>
  <c r="H9" i="3" s="1"/>
  <c r="L9" i="3" s="1"/>
  <c r="K36" i="2" l="1"/>
  <c r="L36" i="2"/>
  <c r="M36" i="2"/>
  <c r="K25" i="2"/>
  <c r="L25" i="2"/>
  <c r="M25" i="2"/>
  <c r="J25" i="2"/>
  <c r="N25" i="2" s="1"/>
  <c r="K11" i="2"/>
  <c r="L11" i="2"/>
  <c r="L9" i="2" s="1"/>
  <c r="M11" i="2"/>
  <c r="M9" i="2" s="1"/>
  <c r="K14" i="2"/>
  <c r="L14" i="2"/>
  <c r="M14" i="2"/>
  <c r="K17" i="2"/>
  <c r="L17" i="2"/>
  <c r="M17" i="2"/>
  <c r="J14" i="2"/>
  <c r="J11" i="2" s="1"/>
  <c r="N11" i="2" s="1"/>
  <c r="J17" i="2"/>
  <c r="O25" i="2" l="1"/>
  <c r="J9" i="2"/>
  <c r="O11" i="2"/>
  <c r="K9" i="2"/>
  <c r="I37" i="2"/>
  <c r="I36" i="2" s="1"/>
  <c r="I32" i="2"/>
  <c r="I30" i="2"/>
  <c r="I27" i="2"/>
  <c r="I21" i="2"/>
  <c r="I17" i="2"/>
  <c r="I12" i="2"/>
  <c r="A9" i="2"/>
  <c r="L18" i="7"/>
  <c r="K18" i="7"/>
  <c r="J18" i="7"/>
  <c r="I18" i="7"/>
  <c r="H18" i="7"/>
  <c r="G18" i="7"/>
  <c r="G15" i="7"/>
  <c r="K11" i="7"/>
  <c r="K7" i="7" s="1"/>
  <c r="L7" i="7" s="1"/>
  <c r="J11" i="7"/>
  <c r="J7" i="7" s="1"/>
  <c r="I11" i="7"/>
  <c r="I7" i="7" s="1"/>
  <c r="H11" i="7"/>
  <c r="G11" i="7"/>
  <c r="G7" i="7" s="1"/>
  <c r="H7" i="7"/>
  <c r="H56" i="4"/>
  <c r="K40" i="4"/>
  <c r="J40" i="4"/>
  <c r="I40" i="4"/>
  <c r="H40" i="4"/>
  <c r="I56" i="4"/>
  <c r="G9" i="4"/>
  <c r="G49" i="4" s="1"/>
  <c r="L49" i="4" s="1"/>
  <c r="G13" i="3"/>
  <c r="J39" i="6"/>
  <c r="F39" i="6"/>
  <c r="L34" i="6"/>
  <c r="J34" i="6"/>
  <c r="H34" i="6"/>
  <c r="F34" i="6"/>
  <c r="D34" i="6"/>
  <c r="L31" i="6"/>
  <c r="J31" i="6"/>
  <c r="J35" i="6" s="1"/>
  <c r="J36" i="6" s="1"/>
  <c r="H31" i="6"/>
  <c r="H35" i="6" s="1"/>
  <c r="H36" i="6" s="1"/>
  <c r="F31" i="6"/>
  <c r="D31" i="6"/>
  <c r="L28" i="6"/>
  <c r="J28" i="6"/>
  <c r="H28" i="6"/>
  <c r="F28" i="6"/>
  <c r="D28" i="6"/>
  <c r="D35" i="6" s="1"/>
  <c r="N25" i="6"/>
  <c r="N39" i="6" s="1"/>
  <c r="L25" i="6"/>
  <c r="L39" i="6" s="1"/>
  <c r="J25" i="6"/>
  <c r="H25" i="6"/>
  <c r="H39" i="6" s="1"/>
  <c r="F25" i="6"/>
  <c r="D25" i="6"/>
  <c r="D39" i="6" s="1"/>
  <c r="P22" i="6"/>
  <c r="L21" i="6"/>
  <c r="J21" i="6"/>
  <c r="H21" i="6"/>
  <c r="H40" i="6" s="1"/>
  <c r="D18" i="6"/>
  <c r="D20" i="6" s="1"/>
  <c r="D13" i="6"/>
  <c r="D15" i="6" s="1"/>
  <c r="D8" i="6"/>
  <c r="D10" i="6" s="1"/>
  <c r="D21" i="6" l="1"/>
  <c r="F35" i="6"/>
  <c r="F40" i="6" s="1"/>
  <c r="L35" i="6"/>
  <c r="L36" i="6" s="1"/>
  <c r="I11" i="2"/>
  <c r="I25" i="2"/>
  <c r="G9" i="3"/>
  <c r="G17" i="3" s="1"/>
  <c r="L17" i="3" s="1"/>
  <c r="K17" i="3"/>
  <c r="J17" i="3"/>
  <c r="J40" i="6"/>
  <c r="I17" i="3"/>
  <c r="D40" i="6"/>
  <c r="L40" i="6"/>
  <c r="H41" i="6"/>
  <c r="H22" i="6"/>
  <c r="J22" i="6"/>
  <c r="I9" i="4"/>
  <c r="I49" i="4" s="1"/>
  <c r="L22" i="6"/>
  <c r="J47" i="2"/>
  <c r="N36" i="2" l="1"/>
  <c r="O36" i="2"/>
  <c r="I9" i="2"/>
  <c r="J41" i="6"/>
  <c r="K47" i="2"/>
  <c r="L41" i="6"/>
  <c r="J56" i="4"/>
  <c r="J9" i="4"/>
  <c r="J49" i="4" s="1"/>
  <c r="N9" i="2" l="1"/>
  <c r="O9" i="2"/>
  <c r="K56" i="4"/>
  <c r="K9" i="4"/>
  <c r="L47" i="2"/>
  <c r="M47" i="2" l="1"/>
  <c r="N47" i="2" s="1"/>
  <c r="K49" i="4"/>
</calcChain>
</file>

<file path=xl/sharedStrings.xml><?xml version="1.0" encoding="utf-8"?>
<sst xmlns="http://schemas.openxmlformats.org/spreadsheetml/2006/main" count="483" uniqueCount="214">
  <si>
    <t>付加価値額の拡大計画</t>
    <rPh sb="0" eb="2">
      <t>フカ</t>
    </rPh>
    <rPh sb="2" eb="5">
      <t>カチガク</t>
    </rPh>
    <rPh sb="6" eb="8">
      <t>カクダイ</t>
    </rPh>
    <rPh sb="8" eb="10">
      <t>ケイカク</t>
    </rPh>
    <phoneticPr fontId="4"/>
  </si>
  <si>
    <t>整備内容</t>
    <rPh sb="0" eb="2">
      <t>セイビ</t>
    </rPh>
    <rPh sb="2" eb="4">
      <t>ナイヨウ</t>
    </rPh>
    <phoneticPr fontId="4"/>
  </si>
  <si>
    <t>対象作物名</t>
    <rPh sb="0" eb="2">
      <t>タイショウ</t>
    </rPh>
    <rPh sb="2" eb="4">
      <t>サクモツ</t>
    </rPh>
    <rPh sb="4" eb="5">
      <t>メイ</t>
    </rPh>
    <phoneticPr fontId="4"/>
  </si>
  <si>
    <t>１年度目</t>
    <rPh sb="1" eb="3">
      <t>ネンド</t>
    </rPh>
    <rPh sb="3" eb="4">
      <t>メ</t>
    </rPh>
    <phoneticPr fontId="4"/>
  </si>
  <si>
    <t>２年度目</t>
    <rPh sb="1" eb="3">
      <t>ネンド</t>
    </rPh>
    <rPh sb="3" eb="4">
      <t>メ</t>
    </rPh>
    <phoneticPr fontId="4"/>
  </si>
  <si>
    <t>目標年度</t>
    <rPh sb="0" eb="2">
      <t>モクヒョウ</t>
    </rPh>
    <rPh sb="2" eb="4">
      <t>ネンド</t>
    </rPh>
    <phoneticPr fontId="4"/>
  </si>
  <si>
    <t>拡大率</t>
    <rPh sb="0" eb="2">
      <t>カクダイ</t>
    </rPh>
    <rPh sb="2" eb="3">
      <t>リツ</t>
    </rPh>
    <phoneticPr fontId="4"/>
  </si>
  <si>
    <t>（％）</t>
    <phoneticPr fontId="4"/>
  </si>
  <si>
    <t>（A）</t>
    <phoneticPr fontId="4"/>
  </si>
  <si>
    <t>（B）</t>
    <phoneticPr fontId="4"/>
  </si>
  <si>
    <t>（C）</t>
    <phoneticPr fontId="4"/>
  </si>
  <si>
    <t>（D）</t>
    <phoneticPr fontId="4"/>
  </si>
  <si>
    <t>（D-A)/（A）*100</t>
    <phoneticPr fontId="4"/>
  </si>
  <si>
    <t xml:space="preserve">②－③＋④ </t>
    <phoneticPr fontId="4"/>
  </si>
  <si>
    <t>②収入総額（円）</t>
    <rPh sb="1" eb="3">
      <t>シュウニュウ</t>
    </rPh>
    <rPh sb="3" eb="5">
      <t>ソウガク</t>
    </rPh>
    <rPh sb="6" eb="7">
      <t>エン</t>
    </rPh>
    <phoneticPr fontId="4"/>
  </si>
  <si>
    <t>③費用総額（円）</t>
    <rPh sb="1" eb="3">
      <t>ヒヨウ</t>
    </rPh>
    <rPh sb="3" eb="5">
      <t>ソウガク</t>
    </rPh>
    <rPh sb="6" eb="7">
      <t>エン</t>
    </rPh>
    <phoneticPr fontId="4"/>
  </si>
  <si>
    <t>④人件費</t>
    <rPh sb="1" eb="4">
      <t>ジンケンヒ</t>
    </rPh>
    <phoneticPr fontId="4"/>
  </si>
  <si>
    <t>就業者数（人）</t>
    <rPh sb="0" eb="3">
      <t>シュウギョウシャ</t>
    </rPh>
    <rPh sb="3" eb="4">
      <t>スウ</t>
    </rPh>
    <rPh sb="5" eb="6">
      <t>ヒト</t>
    </rPh>
    <phoneticPr fontId="4"/>
  </si>
  <si>
    <t>※就業者1人当たりで目標設定しない場合は空欄</t>
    <rPh sb="1" eb="4">
      <t>シュウギョウシャ</t>
    </rPh>
    <rPh sb="5" eb="6">
      <t>ヒト</t>
    </rPh>
    <rPh sb="6" eb="7">
      <t>ア</t>
    </rPh>
    <phoneticPr fontId="4"/>
  </si>
  <si>
    <t>農業所得（円）</t>
    <rPh sb="0" eb="2">
      <t>ノウギョウ</t>
    </rPh>
    <rPh sb="2" eb="4">
      <t>ショトク</t>
    </rPh>
    <rPh sb="5" eb="6">
      <t>エン</t>
    </rPh>
    <phoneticPr fontId="4"/>
  </si>
  <si>
    <t>②－③</t>
    <phoneticPr fontId="4"/>
  </si>
  <si>
    <t>　　 　常時従事者でない者は、従事日数で人数換算。（240日・人/名）</t>
    <rPh sb="12" eb="13">
      <t>モノ</t>
    </rPh>
    <rPh sb="29" eb="30">
      <t>ニチ</t>
    </rPh>
    <rPh sb="31" eb="32">
      <t>ヒト</t>
    </rPh>
    <rPh sb="33" eb="34">
      <t>メイ</t>
    </rPh>
    <phoneticPr fontId="4"/>
  </si>
  <si>
    <t>福利厚生費</t>
    <rPh sb="0" eb="2">
      <t>フクリ</t>
    </rPh>
    <rPh sb="2" eb="5">
      <t>コウセイヒ</t>
    </rPh>
    <phoneticPr fontId="3"/>
  </si>
  <si>
    <t>作業受託収入</t>
    <rPh sb="0" eb="2">
      <t>サギョウ</t>
    </rPh>
    <rPh sb="2" eb="4">
      <t>ジュタク</t>
    </rPh>
    <rPh sb="4" eb="6">
      <t>シュウニュウ</t>
    </rPh>
    <phoneticPr fontId="3"/>
  </si>
  <si>
    <t>特別利益</t>
    <rPh sb="0" eb="2">
      <t>トクベツ</t>
    </rPh>
    <rPh sb="2" eb="4">
      <t>リエキ</t>
    </rPh>
    <phoneticPr fontId="3"/>
  </si>
  <si>
    <t>備　考
（算出根拠を記入）</t>
    <rPh sb="0" eb="1">
      <t>ソナエ</t>
    </rPh>
    <rPh sb="2" eb="3">
      <t>コウ</t>
    </rPh>
    <rPh sb="5" eb="7">
      <t>サンシュツ</t>
    </rPh>
    <rPh sb="7" eb="9">
      <t>コンキョ</t>
    </rPh>
    <rPh sb="10" eb="12">
      <t>キニュウ</t>
    </rPh>
    <phoneticPr fontId="4"/>
  </si>
  <si>
    <t>営業外費用</t>
    <rPh sb="0" eb="2">
      <t>エイギョウ</t>
    </rPh>
    <rPh sb="2" eb="3">
      <t>ガイ</t>
    </rPh>
    <rPh sb="3" eb="5">
      <t>ヒヨウ</t>
    </rPh>
    <phoneticPr fontId="3"/>
  </si>
  <si>
    <t>特別損失</t>
    <rPh sb="0" eb="2">
      <t>トクベツ</t>
    </rPh>
    <rPh sb="2" eb="4">
      <t>ソンシツ</t>
    </rPh>
    <phoneticPr fontId="3"/>
  </si>
  <si>
    <t>支払利息</t>
    <rPh sb="0" eb="2">
      <t>シハラ</t>
    </rPh>
    <rPh sb="2" eb="4">
      <t>リソク</t>
    </rPh>
    <phoneticPr fontId="3"/>
  </si>
  <si>
    <t>基盤強化準備金繰入</t>
    <rPh sb="0" eb="2">
      <t>キバン</t>
    </rPh>
    <rPh sb="2" eb="4">
      <t>キョウカ</t>
    </rPh>
    <rPh sb="4" eb="7">
      <t>ジュンビキン</t>
    </rPh>
    <rPh sb="7" eb="8">
      <t>ク</t>
    </rPh>
    <rPh sb="8" eb="9">
      <t>イ</t>
    </rPh>
    <phoneticPr fontId="3"/>
  </si>
  <si>
    <t>基盤強化準備金戻入益</t>
    <rPh sb="0" eb="2">
      <t>キバン</t>
    </rPh>
    <rPh sb="2" eb="4">
      <t>キョウカ</t>
    </rPh>
    <rPh sb="4" eb="7">
      <t>ジュンビキン</t>
    </rPh>
    <rPh sb="7" eb="9">
      <t>レイニュウ</t>
    </rPh>
    <rPh sb="9" eb="10">
      <t>エキ</t>
    </rPh>
    <phoneticPr fontId="3"/>
  </si>
  <si>
    <t>売電収入</t>
    <rPh sb="0" eb="2">
      <t>バイデン</t>
    </rPh>
    <rPh sb="2" eb="4">
      <t>シュウニュウ</t>
    </rPh>
    <phoneticPr fontId="3"/>
  </si>
  <si>
    <t>固定資産圧縮損</t>
    <rPh sb="0" eb="4">
      <t>コテイシサン</t>
    </rPh>
    <rPh sb="4" eb="7">
      <t>アッシュクソン</t>
    </rPh>
    <phoneticPr fontId="3"/>
  </si>
  <si>
    <t>（再掲）</t>
    <rPh sb="1" eb="3">
      <t>サイケイ</t>
    </rPh>
    <phoneticPr fontId="3"/>
  </si>
  <si>
    <t>販売費及び一般管理費計算</t>
    <rPh sb="0" eb="3">
      <t>ハンバイヒ</t>
    </rPh>
    <rPh sb="3" eb="4">
      <t>オヨ</t>
    </rPh>
    <rPh sb="5" eb="7">
      <t>イッパン</t>
    </rPh>
    <rPh sb="7" eb="10">
      <t>カンリヒ</t>
    </rPh>
    <rPh sb="10" eb="12">
      <t>ケイサン</t>
    </rPh>
    <phoneticPr fontId="4"/>
  </si>
  <si>
    <t>役員報酬</t>
    <rPh sb="0" eb="2">
      <t>ヤクイン</t>
    </rPh>
    <rPh sb="2" eb="4">
      <t>ホウシュウ</t>
    </rPh>
    <phoneticPr fontId="3"/>
  </si>
  <si>
    <t>【農産物生産・販売の部】</t>
    <rPh sb="1" eb="4">
      <t>ノウサンブツ</t>
    </rPh>
    <rPh sb="4" eb="6">
      <t>セイサン</t>
    </rPh>
    <rPh sb="7" eb="9">
      <t>ハンバイ</t>
    </rPh>
    <rPh sb="10" eb="11">
      <t>ブ</t>
    </rPh>
    <phoneticPr fontId="4"/>
  </si>
  <si>
    <t>作物名</t>
    <rPh sb="0" eb="2">
      <t>サクモツ</t>
    </rPh>
    <rPh sb="2" eb="3">
      <t>メイ</t>
    </rPh>
    <phoneticPr fontId="4"/>
  </si>
  <si>
    <t>区　分</t>
    <rPh sb="0" eb="1">
      <t>ク</t>
    </rPh>
    <rPh sb="2" eb="3">
      <t>ブン</t>
    </rPh>
    <phoneticPr fontId="4"/>
  </si>
  <si>
    <t>根拠</t>
    <rPh sb="0" eb="2">
      <t>コンキョ</t>
    </rPh>
    <phoneticPr fontId="4"/>
  </si>
  <si>
    <t>生産規模</t>
    <rPh sb="0" eb="2">
      <t>セイサン</t>
    </rPh>
    <rPh sb="2" eb="4">
      <t>キボ</t>
    </rPh>
    <phoneticPr fontId="4"/>
  </si>
  <si>
    <t>単収</t>
    <rPh sb="0" eb="1">
      <t>タン</t>
    </rPh>
    <rPh sb="1" eb="2">
      <t>シュウ</t>
    </rPh>
    <phoneticPr fontId="4"/>
  </si>
  <si>
    <t>kg/10a</t>
    <phoneticPr fontId="4"/>
  </si>
  <si>
    <t>生産量</t>
    <rPh sb="0" eb="2">
      <t>セイサン</t>
    </rPh>
    <rPh sb="2" eb="3">
      <t>リョウ</t>
    </rPh>
    <phoneticPr fontId="4"/>
  </si>
  <si>
    <t>kg</t>
    <phoneticPr fontId="4"/>
  </si>
  <si>
    <t>販売単価</t>
    <rPh sb="0" eb="2">
      <t>ハンバイ</t>
    </rPh>
    <rPh sb="2" eb="4">
      <t>タンカ</t>
    </rPh>
    <phoneticPr fontId="4"/>
  </si>
  <si>
    <t>④</t>
    <phoneticPr fontId="4"/>
  </si>
  <si>
    <t>円/kg</t>
    <rPh sb="0" eb="1">
      <t>エン</t>
    </rPh>
    <phoneticPr fontId="4"/>
  </si>
  <si>
    <t>販売額</t>
    <rPh sb="0" eb="2">
      <t>ハンバイ</t>
    </rPh>
    <rPh sb="2" eb="3">
      <t>ガク</t>
    </rPh>
    <phoneticPr fontId="4"/>
  </si>
  <si>
    <t>③×④</t>
    <phoneticPr fontId="4"/>
  </si>
  <si>
    <t>円</t>
    <rPh sb="0" eb="1">
      <t>エン</t>
    </rPh>
    <phoneticPr fontId="4"/>
  </si>
  <si>
    <t>①</t>
    <phoneticPr fontId="4"/>
  </si>
  <si>
    <t>②</t>
    <phoneticPr fontId="4"/>
  </si>
  <si>
    <t>①</t>
    <phoneticPr fontId="4"/>
  </si>
  <si>
    <t>ａ</t>
    <phoneticPr fontId="4"/>
  </si>
  <si>
    <t>ａ</t>
    <phoneticPr fontId="4"/>
  </si>
  <si>
    <t>②</t>
    <phoneticPr fontId="4"/>
  </si>
  <si>
    <t>①×②=③</t>
    <phoneticPr fontId="4"/>
  </si>
  <si>
    <t>販売金額　計</t>
    <rPh sb="0" eb="2">
      <t>ハンバイ</t>
    </rPh>
    <rPh sb="2" eb="3">
      <t>キン</t>
    </rPh>
    <rPh sb="3" eb="4">
      <t>ガク</t>
    </rPh>
    <rPh sb="5" eb="6">
      <t>ケイ</t>
    </rPh>
    <phoneticPr fontId="4"/>
  </si>
  <si>
    <t>拡大率</t>
    <rPh sb="0" eb="3">
      <t>カクダイリツ</t>
    </rPh>
    <phoneticPr fontId="4"/>
  </si>
  <si>
    <t>－</t>
    <phoneticPr fontId="4"/>
  </si>
  <si>
    <t>％</t>
    <phoneticPr fontId="4"/>
  </si>
  <si>
    <t>【農産物加工品製造・販売の部】</t>
    <rPh sb="1" eb="4">
      <t>ノウサンブツ</t>
    </rPh>
    <rPh sb="4" eb="7">
      <t>カコウヒン</t>
    </rPh>
    <rPh sb="7" eb="9">
      <t>セイゾウ</t>
    </rPh>
    <rPh sb="10" eb="12">
      <t>ハンバイ</t>
    </rPh>
    <rPh sb="13" eb="14">
      <t>ブ</t>
    </rPh>
    <phoneticPr fontId="4"/>
  </si>
  <si>
    <t>製品名</t>
    <rPh sb="0" eb="3">
      <t>セイヒンメイ</t>
    </rPh>
    <phoneticPr fontId="4"/>
  </si>
  <si>
    <t>製造量</t>
    <rPh sb="0" eb="2">
      <t>セイゾウ</t>
    </rPh>
    <rPh sb="2" eb="3">
      <t>リョウ</t>
    </rPh>
    <phoneticPr fontId="4"/>
  </si>
  <si>
    <t>kg</t>
    <phoneticPr fontId="4"/>
  </si>
  <si>
    <t>①×②</t>
    <phoneticPr fontId="4"/>
  </si>
  <si>
    <t>⑥</t>
    <phoneticPr fontId="4"/>
  </si>
  <si>
    <t>【販売金額　総計】</t>
    <rPh sb="1" eb="3">
      <t>ハンバイ</t>
    </rPh>
    <rPh sb="3" eb="4">
      <t>キン</t>
    </rPh>
    <rPh sb="4" eb="5">
      <t>ガク</t>
    </rPh>
    <rPh sb="6" eb="8">
      <t>ソウケイ</t>
    </rPh>
    <phoneticPr fontId="4"/>
  </si>
  <si>
    <t>拡大率</t>
  </si>
  <si>
    <t>－</t>
  </si>
  <si>
    <t>％</t>
  </si>
  <si>
    <t>ａ</t>
    <phoneticPr fontId="4"/>
  </si>
  <si>
    <t>②</t>
    <phoneticPr fontId="4"/>
  </si>
  <si>
    <t>kg/10a</t>
    <phoneticPr fontId="4"/>
  </si>
  <si>
    <t>①×②=③</t>
    <phoneticPr fontId="4"/>
  </si>
  <si>
    <t>④</t>
    <phoneticPr fontId="4"/>
  </si>
  <si>
    <t>ａ</t>
  </si>
  <si>
    <t>kg/10a</t>
  </si>
  <si>
    <t>kg</t>
  </si>
  <si>
    <t>円/kg</t>
  </si>
  <si>
    <t>円</t>
  </si>
  <si>
    <t>kg/10a</t>
    <phoneticPr fontId="4"/>
  </si>
  <si>
    <t>③×④</t>
    <phoneticPr fontId="4"/>
  </si>
  <si>
    <t>⑤</t>
    <phoneticPr fontId="4"/>
  </si>
  <si>
    <t>①×②</t>
    <phoneticPr fontId="4"/>
  </si>
  <si>
    <t>－</t>
    <phoneticPr fontId="4"/>
  </si>
  <si>
    <t>⑤＋⑥</t>
    <phoneticPr fontId="4"/>
  </si>
  <si>
    <t>雑収入明細</t>
    <rPh sb="0" eb="1">
      <t>ザツ</t>
    </rPh>
    <rPh sb="1" eb="3">
      <t>シュウニュウ</t>
    </rPh>
    <rPh sb="3" eb="5">
      <t>メイサイ</t>
    </rPh>
    <phoneticPr fontId="4"/>
  </si>
  <si>
    <t>備　考
（増減理由を記入）</t>
    <rPh sb="0" eb="1">
      <t>ソナエ</t>
    </rPh>
    <rPh sb="2" eb="3">
      <t>コウ</t>
    </rPh>
    <rPh sb="5" eb="7">
      <t>ゾウゲン</t>
    </rPh>
    <rPh sb="7" eb="9">
      <t>リユウ</t>
    </rPh>
    <rPh sb="10" eb="12">
      <t>キニュウ</t>
    </rPh>
    <phoneticPr fontId="4"/>
  </si>
  <si>
    <t>雑　収　入</t>
    <rPh sb="0" eb="1">
      <t>ザツ</t>
    </rPh>
    <rPh sb="2" eb="3">
      <t>オサム</t>
    </rPh>
    <rPh sb="4" eb="5">
      <t>ニュウ</t>
    </rPh>
    <phoneticPr fontId="4"/>
  </si>
  <si>
    <t>経営安定対策交付金</t>
    <rPh sb="0" eb="2">
      <t>ケイエイ</t>
    </rPh>
    <rPh sb="2" eb="4">
      <t>アンテイ</t>
    </rPh>
    <rPh sb="4" eb="6">
      <t>タイサク</t>
    </rPh>
    <rPh sb="6" eb="9">
      <t>コウフキン</t>
    </rPh>
    <phoneticPr fontId="4"/>
  </si>
  <si>
    <t>水田活用の直接支払交付金</t>
    <rPh sb="5" eb="7">
      <t>チョクセツ</t>
    </rPh>
    <rPh sb="7" eb="9">
      <t>シハラ</t>
    </rPh>
    <phoneticPr fontId="4"/>
  </si>
  <si>
    <t>③</t>
    <phoneticPr fontId="4"/>
  </si>
  <si>
    <t>④</t>
    <phoneticPr fontId="4"/>
  </si>
  <si>
    <t>うち付加価値額に算入する雑収入</t>
    <rPh sb="2" eb="4">
      <t>フカ</t>
    </rPh>
    <rPh sb="4" eb="7">
      <t>カチガク</t>
    </rPh>
    <rPh sb="8" eb="10">
      <t>サンニュウ</t>
    </rPh>
    <rPh sb="12" eb="13">
      <t>ザツ</t>
    </rPh>
    <rPh sb="13" eb="15">
      <t>シュウニュウ</t>
    </rPh>
    <phoneticPr fontId="4"/>
  </si>
  <si>
    <t>人間ドック助成金</t>
    <rPh sb="0" eb="2">
      <t>ニンゲン</t>
    </rPh>
    <rPh sb="5" eb="8">
      <t>ジョセイキン</t>
    </rPh>
    <phoneticPr fontId="4"/>
  </si>
  <si>
    <t>付加価値額に算入しない</t>
    <rPh sb="0" eb="2">
      <t>フカ</t>
    </rPh>
    <rPh sb="2" eb="5">
      <t>カチガク</t>
    </rPh>
    <rPh sb="6" eb="8">
      <t>サンニュウ</t>
    </rPh>
    <phoneticPr fontId="3"/>
  </si>
  <si>
    <t>※１　現状値は青色申告決算書や決算書の損益計算書から記入。</t>
    <rPh sb="3" eb="5">
      <t>ゲンジョウ</t>
    </rPh>
    <rPh sb="5" eb="6">
      <t>チ</t>
    </rPh>
    <rPh sb="7" eb="9">
      <t>アオイロ</t>
    </rPh>
    <rPh sb="9" eb="11">
      <t>シンコク</t>
    </rPh>
    <rPh sb="11" eb="14">
      <t>ケッサンショ</t>
    </rPh>
    <rPh sb="15" eb="18">
      <t>ケッサンショ</t>
    </rPh>
    <rPh sb="19" eb="21">
      <t>ソンエキ</t>
    </rPh>
    <rPh sb="21" eb="24">
      <t>ケイサンショ</t>
    </rPh>
    <rPh sb="26" eb="28">
      <t>キニュウ</t>
    </rPh>
    <phoneticPr fontId="4"/>
  </si>
  <si>
    <t>※１　現状値は、青色申告決算書や決算書の損益計算書から記入。</t>
    <rPh sb="3" eb="5">
      <t>ゲンジョウ</t>
    </rPh>
    <rPh sb="5" eb="6">
      <t>チ</t>
    </rPh>
    <rPh sb="8" eb="10">
      <t>アオイロ</t>
    </rPh>
    <rPh sb="10" eb="12">
      <t>シンコク</t>
    </rPh>
    <rPh sb="12" eb="15">
      <t>ケッサンショ</t>
    </rPh>
    <rPh sb="16" eb="19">
      <t>ケッサンショ</t>
    </rPh>
    <rPh sb="20" eb="22">
      <t>ソンエキ</t>
    </rPh>
    <rPh sb="22" eb="25">
      <t>ケイサンショ</t>
    </rPh>
    <rPh sb="27" eb="29">
      <t>キニュウ</t>
    </rPh>
    <phoneticPr fontId="4"/>
  </si>
  <si>
    <t>※３　就業者数は、役員、構成員、従事分量配当を受けている者も含む。</t>
    <rPh sb="3" eb="6">
      <t>シュウギョウシャ</t>
    </rPh>
    <rPh sb="6" eb="7">
      <t>スウ</t>
    </rPh>
    <phoneticPr fontId="4"/>
  </si>
  <si>
    <t>※２　人件費には、給与、雑給、賞与、法定福利費、福利厚生費が含まれます。</t>
    <rPh sb="3" eb="6">
      <t>ジンケンヒ</t>
    </rPh>
    <rPh sb="30" eb="31">
      <t>フク</t>
    </rPh>
    <phoneticPr fontId="4"/>
  </si>
  <si>
    <t>※２　人件費には、給与（賃金）、賞与、法定福利費、福利厚生費が含まれます。</t>
    <rPh sb="3" eb="6">
      <t>ジンケンヒ</t>
    </rPh>
    <rPh sb="12" eb="14">
      <t>チンギン</t>
    </rPh>
    <rPh sb="31" eb="32">
      <t>フク</t>
    </rPh>
    <phoneticPr fontId="4"/>
  </si>
  <si>
    <t>人件費</t>
  </si>
  <si>
    <t>※３　農外収入は、付加価値額の収入総額に算入しない。</t>
    <rPh sb="9" eb="11">
      <t>フカ</t>
    </rPh>
    <rPh sb="11" eb="14">
      <t>カチガク</t>
    </rPh>
    <rPh sb="15" eb="17">
      <t>シュウニュウ</t>
    </rPh>
    <rPh sb="17" eb="19">
      <t>ソウガク</t>
    </rPh>
    <phoneticPr fontId="4"/>
  </si>
  <si>
    <t>損害保険収入</t>
    <rPh sb="0" eb="2">
      <t>ソンガイ</t>
    </rPh>
    <rPh sb="2" eb="4">
      <t>ホケン</t>
    </rPh>
    <rPh sb="4" eb="6">
      <t>シュウニュウ</t>
    </rPh>
    <phoneticPr fontId="3"/>
  </si>
  <si>
    <t>小計</t>
    <rPh sb="0" eb="1">
      <t>ショウ</t>
    </rPh>
    <rPh sb="1" eb="2">
      <t>ケイ</t>
    </rPh>
    <phoneticPr fontId="3"/>
  </si>
  <si>
    <t>販売費及び一般管理費</t>
    <rPh sb="0" eb="3">
      <t>ハンバイヒ</t>
    </rPh>
    <rPh sb="3" eb="4">
      <t>オヨ</t>
    </rPh>
    <rPh sb="5" eb="7">
      <t>イッパン</t>
    </rPh>
    <rPh sb="7" eb="10">
      <t>カンリヒ</t>
    </rPh>
    <phoneticPr fontId="4"/>
  </si>
  <si>
    <t>○○税還付</t>
    <rPh sb="2" eb="3">
      <t>ゼイ</t>
    </rPh>
    <rPh sb="3" eb="5">
      <t>カンプ</t>
    </rPh>
    <phoneticPr fontId="3"/>
  </si>
  <si>
    <t>⑥</t>
    <phoneticPr fontId="3"/>
  </si>
  <si>
    <t>⑦</t>
    <phoneticPr fontId="4"/>
  </si>
  <si>
    <t>農外収入（⑤＋⑥＋⑦）</t>
    <phoneticPr fontId="4"/>
  </si>
  <si>
    <t>※２　人件費には、費用総額に含まれる賃金手当等のほか役員報酬、農事組合法人の従事分量配当を含む。</t>
    <rPh sb="3" eb="6">
      <t>ジンケンヒ</t>
    </rPh>
    <rPh sb="9" eb="11">
      <t>ヒヨウ</t>
    </rPh>
    <rPh sb="31" eb="33">
      <t>ノウジ</t>
    </rPh>
    <rPh sb="33" eb="35">
      <t>クミアイ</t>
    </rPh>
    <rPh sb="35" eb="37">
      <t>ホウジン</t>
    </rPh>
    <rPh sb="38" eb="40">
      <t>ジュウジ</t>
    </rPh>
    <rPh sb="40" eb="42">
      <t>ブンリョウ</t>
    </rPh>
    <rPh sb="42" eb="44">
      <t>ハイトウ</t>
    </rPh>
    <rPh sb="45" eb="46">
      <t>フク</t>
    </rPh>
    <phoneticPr fontId="4"/>
  </si>
  <si>
    <t>現状1</t>
    <rPh sb="0" eb="2">
      <t>ゲンジョウ</t>
    </rPh>
    <phoneticPr fontId="4"/>
  </si>
  <si>
    <t>(R1.7～R2.5)</t>
    <phoneticPr fontId="3"/>
  </si>
  <si>
    <t>現状１</t>
    <rPh sb="0" eb="2">
      <t>ゲンジョウ</t>
    </rPh>
    <phoneticPr fontId="4"/>
  </si>
  <si>
    <t>１年度目</t>
    <rPh sb="1" eb="4">
      <t>ネンドメ</t>
    </rPh>
    <phoneticPr fontId="4"/>
  </si>
  <si>
    <t>２年度目</t>
    <rPh sb="1" eb="4">
      <t>ネンドメ</t>
    </rPh>
    <phoneticPr fontId="4"/>
  </si>
  <si>
    <t>目標年度</t>
    <rPh sb="0" eb="4">
      <t>モクヒョウネンド</t>
    </rPh>
    <phoneticPr fontId="4"/>
  </si>
  <si>
    <t>(R1.7～R2.5)</t>
  </si>
  <si>
    <t>現状</t>
    <rPh sb="0" eb="2">
      <t>ゲンジョウ</t>
    </rPh>
    <phoneticPr fontId="4"/>
  </si>
  <si>
    <t>○○○○○の農業経営の現状と今後の販売計画</t>
    <rPh sb="6" eb="8">
      <t>ノウギョウ</t>
    </rPh>
    <rPh sb="8" eb="10">
      <t>ケイエイ</t>
    </rPh>
    <rPh sb="11" eb="13">
      <t>ゲンジョウ</t>
    </rPh>
    <rPh sb="14" eb="16">
      <t>コンゴ</t>
    </rPh>
    <rPh sb="17" eb="19">
      <t>ハンバイ</t>
    </rPh>
    <rPh sb="19" eb="21">
      <t>ケイカク</t>
    </rPh>
    <phoneticPr fontId="4"/>
  </si>
  <si>
    <t>(R . ～R . )</t>
    <phoneticPr fontId="3"/>
  </si>
  <si>
    <t>※１　農業に関係する補助金等の収入を記入。</t>
    <rPh sb="15" eb="17">
      <t>シュウニュウ</t>
    </rPh>
    <phoneticPr fontId="4"/>
  </si>
  <si>
    <t>※２　新規就農者育成総合対策（経営開始資金）は、付加価値額の収入総額に算入しない。</t>
    <rPh sb="3" eb="5">
      <t>シンキ</t>
    </rPh>
    <rPh sb="5" eb="8">
      <t>シュウノウシャ</t>
    </rPh>
    <rPh sb="8" eb="10">
      <t>イクセイ</t>
    </rPh>
    <rPh sb="10" eb="12">
      <t>ソウゴウ</t>
    </rPh>
    <rPh sb="12" eb="14">
      <t>タイサク</t>
    </rPh>
    <rPh sb="19" eb="21">
      <t>シキン</t>
    </rPh>
    <phoneticPr fontId="4"/>
  </si>
  <si>
    <t>新規就農者育成総合対策
（経営開始資金）</t>
    <rPh sb="0" eb="2">
      <t>シンキ</t>
    </rPh>
    <rPh sb="2" eb="9">
      <t>シュウノウシャイクセイソウゴウ</t>
    </rPh>
    <rPh sb="9" eb="11">
      <t>タイサク</t>
    </rPh>
    <rPh sb="17" eb="19">
      <t>シキン</t>
    </rPh>
    <phoneticPr fontId="4"/>
  </si>
  <si>
    <t>R7年度</t>
    <rPh sb="2" eb="4">
      <t>ネンド</t>
    </rPh>
    <phoneticPr fontId="3"/>
  </si>
  <si>
    <t>R8年度</t>
    <rPh sb="2" eb="4">
      <t>ネンド</t>
    </rPh>
    <phoneticPr fontId="3"/>
  </si>
  <si>
    <t>R9年度</t>
    <rPh sb="2" eb="4">
      <t>ネンド</t>
    </rPh>
    <phoneticPr fontId="3"/>
  </si>
  <si>
    <t>R6年度</t>
    <rPh sb="2" eb="4">
      <t>ネンド</t>
    </rPh>
    <phoneticPr fontId="3"/>
  </si>
  <si>
    <t>(R6 4.1～R7 3.31 )</t>
    <phoneticPr fontId="3"/>
  </si>
  <si>
    <t>白菜</t>
    <rPh sb="0" eb="2">
      <t>ハクサイ</t>
    </rPh>
    <phoneticPr fontId="3"/>
  </si>
  <si>
    <t>レタス</t>
    <phoneticPr fontId="3"/>
  </si>
  <si>
    <t>R7.4.1～R8.3.31</t>
    <phoneticPr fontId="3"/>
  </si>
  <si>
    <t>R8.4.1～R9.3.31</t>
    <phoneticPr fontId="3"/>
  </si>
  <si>
    <t>R9.4.1～R10.3.31</t>
    <phoneticPr fontId="3"/>
  </si>
  <si>
    <t>R6.4.1～R7.3.31</t>
    <phoneticPr fontId="3"/>
  </si>
  <si>
    <t>営業収益
（売上高）</t>
    <rPh sb="0" eb="2">
      <t>エイギョウ</t>
    </rPh>
    <rPh sb="2" eb="4">
      <t>シュウエキ</t>
    </rPh>
    <rPh sb="6" eb="9">
      <t>ウリアゲダカ</t>
    </rPh>
    <phoneticPr fontId="4"/>
  </si>
  <si>
    <t>その他収入</t>
    <rPh sb="2" eb="3">
      <t>タ</t>
    </rPh>
    <rPh sb="3" eb="5">
      <t>シュウニュウ</t>
    </rPh>
    <phoneticPr fontId="3"/>
  </si>
  <si>
    <t>農産物販売金額</t>
    <rPh sb="0" eb="3">
      <t>ノウサンブツ</t>
    </rPh>
    <rPh sb="3" eb="7">
      <t>ハンバイキンガク</t>
    </rPh>
    <phoneticPr fontId="3"/>
  </si>
  <si>
    <t>雑収入</t>
    <rPh sb="0" eb="3">
      <t>ザツシュウニュウ</t>
    </rPh>
    <phoneticPr fontId="3"/>
  </si>
  <si>
    <t>補助金</t>
    <rPh sb="0" eb="3">
      <t>ホジョキン</t>
    </rPh>
    <phoneticPr fontId="3"/>
  </si>
  <si>
    <t>受取利息</t>
    <rPh sb="0" eb="2">
      <t>ウケトリ</t>
    </rPh>
    <rPh sb="2" eb="4">
      <t>リソク</t>
    </rPh>
    <phoneticPr fontId="3"/>
  </si>
  <si>
    <t>受取配当金</t>
    <rPh sb="0" eb="2">
      <t>ウケトリ</t>
    </rPh>
    <rPh sb="2" eb="5">
      <t>ハイトウキン</t>
    </rPh>
    <phoneticPr fontId="3"/>
  </si>
  <si>
    <t>その他</t>
    <rPh sb="2" eb="3">
      <t>タ</t>
    </rPh>
    <phoneticPr fontId="3"/>
  </si>
  <si>
    <t>営業外収益
（農業に係る補助金以外は収入総額に含めない）</t>
    <rPh sb="0" eb="3">
      <t>エイギョウガイ</t>
    </rPh>
    <rPh sb="3" eb="5">
      <t>シュウエキ</t>
    </rPh>
    <rPh sb="7" eb="9">
      <t>ノウギョウ</t>
    </rPh>
    <rPh sb="10" eb="11">
      <t>カカ</t>
    </rPh>
    <rPh sb="12" eb="15">
      <t>ホジョキン</t>
    </rPh>
    <rPh sb="15" eb="17">
      <t>イガイ</t>
    </rPh>
    <rPh sb="18" eb="22">
      <t>シュウニュウソウガク</t>
    </rPh>
    <rPh sb="23" eb="24">
      <t>フク</t>
    </rPh>
    <phoneticPr fontId="3"/>
  </si>
  <si>
    <t>価格補償収入</t>
    <rPh sb="0" eb="4">
      <t>カカクホショウ</t>
    </rPh>
    <rPh sb="4" eb="6">
      <t>シュウニュウ</t>
    </rPh>
    <phoneticPr fontId="3"/>
  </si>
  <si>
    <t>売上原価</t>
    <rPh sb="0" eb="2">
      <t>ウリアゲ</t>
    </rPh>
    <rPh sb="2" eb="4">
      <t>ゲンカ</t>
    </rPh>
    <phoneticPr fontId="3"/>
  </si>
  <si>
    <t>荷造包装費</t>
    <rPh sb="0" eb="2">
      <t>ニヅク</t>
    </rPh>
    <rPh sb="2" eb="5">
      <t>ホウソウヒ</t>
    </rPh>
    <phoneticPr fontId="3"/>
  </si>
  <si>
    <t>農薬衛生費</t>
    <rPh sb="0" eb="2">
      <t>ノウヤク</t>
    </rPh>
    <rPh sb="2" eb="5">
      <t>エイセイヒ</t>
    </rPh>
    <phoneticPr fontId="3"/>
  </si>
  <si>
    <t>肥料代</t>
    <rPh sb="0" eb="3">
      <t>ヒリョウダイ</t>
    </rPh>
    <phoneticPr fontId="3"/>
  </si>
  <si>
    <t>販売費及び一般管理費</t>
    <rPh sb="0" eb="3">
      <t>ハンバイヒ</t>
    </rPh>
    <rPh sb="3" eb="4">
      <t>オヨ</t>
    </rPh>
    <rPh sb="5" eb="10">
      <t>イッパンカンリヒ</t>
    </rPh>
    <phoneticPr fontId="3"/>
  </si>
  <si>
    <t>備　考
（目標年度までの算出根拠）</t>
    <rPh sb="0" eb="1">
      <t>ソナエ</t>
    </rPh>
    <rPh sb="2" eb="3">
      <t>コウ</t>
    </rPh>
    <rPh sb="5" eb="7">
      <t>モクヒョウ</t>
    </rPh>
    <rPh sb="7" eb="9">
      <t>ネンド</t>
    </rPh>
    <rPh sb="12" eb="14">
      <t>サンシュツ</t>
    </rPh>
    <rPh sb="14" eb="16">
      <t>コンキョ</t>
    </rPh>
    <phoneticPr fontId="4"/>
  </si>
  <si>
    <t>付加価値額に算入しない</t>
    <phoneticPr fontId="3"/>
  </si>
  <si>
    <t>労務費合計</t>
    <rPh sb="0" eb="3">
      <t>ロウムヒ</t>
    </rPh>
    <rPh sb="3" eb="5">
      <t>ゴウケイ</t>
    </rPh>
    <phoneticPr fontId="3"/>
  </si>
  <si>
    <t>製造原価報告書</t>
    <rPh sb="0" eb="2">
      <t>セイゾウ</t>
    </rPh>
    <rPh sb="2" eb="4">
      <t>ゲンカ</t>
    </rPh>
    <rPh sb="4" eb="7">
      <t>ホウコクショ</t>
    </rPh>
    <phoneticPr fontId="3"/>
  </si>
  <si>
    <t>販売費及び一般管理費内訳書</t>
    <rPh sb="0" eb="3">
      <t>ハンバイヒ</t>
    </rPh>
    <rPh sb="3" eb="4">
      <t>オヨ</t>
    </rPh>
    <rPh sb="5" eb="10">
      <t>イッパンカンリヒ</t>
    </rPh>
    <rPh sb="10" eb="13">
      <t>ウチワケショ</t>
    </rPh>
    <phoneticPr fontId="3"/>
  </si>
  <si>
    <t>役員報酬</t>
    <rPh sb="0" eb="4">
      <t>ヤクインホウシュウ</t>
    </rPh>
    <phoneticPr fontId="3"/>
  </si>
  <si>
    <t>給与手当</t>
    <rPh sb="0" eb="4">
      <t>キュウヨテアテ</t>
    </rPh>
    <phoneticPr fontId="3"/>
  </si>
  <si>
    <t>賞与</t>
    <rPh sb="0" eb="2">
      <t>ショウヨ</t>
    </rPh>
    <phoneticPr fontId="3"/>
  </si>
  <si>
    <t>実習生費</t>
    <rPh sb="0" eb="4">
      <t>ジッシュウセイヒ</t>
    </rPh>
    <phoneticPr fontId="3"/>
  </si>
  <si>
    <t>法定福利費</t>
    <rPh sb="0" eb="5">
      <t>ホウテイフクリヒ</t>
    </rPh>
    <phoneticPr fontId="3"/>
  </si>
  <si>
    <t>福利厚生費</t>
    <rPh sb="0" eb="5">
      <t>フクリコウセイヒ</t>
    </rPh>
    <phoneticPr fontId="3"/>
  </si>
  <si>
    <t>拡大額</t>
    <rPh sb="0" eb="2">
      <t>カクダイ</t>
    </rPh>
    <rPh sb="2" eb="3">
      <t>ガク</t>
    </rPh>
    <phoneticPr fontId="4"/>
  </si>
  <si>
    <t>（円）</t>
    <rPh sb="1" eb="2">
      <t>エン</t>
    </rPh>
    <phoneticPr fontId="4"/>
  </si>
  <si>
    <t>（D-A)</t>
    <phoneticPr fontId="3"/>
  </si>
  <si>
    <t>年区分</t>
    <rPh sb="0" eb="1">
      <t>トシ</t>
    </rPh>
    <rPh sb="1" eb="3">
      <t>クブン</t>
    </rPh>
    <phoneticPr fontId="3"/>
  </si>
  <si>
    <t>農業経営の現状と今後の販売計画書</t>
    <rPh sb="0" eb="2">
      <t>ノウギョウ</t>
    </rPh>
    <rPh sb="2" eb="4">
      <t>ケイエイ</t>
    </rPh>
    <rPh sb="5" eb="7">
      <t>ゲンジョウ</t>
    </rPh>
    <rPh sb="8" eb="10">
      <t>コンゴ</t>
    </rPh>
    <rPh sb="11" eb="13">
      <t>ハンバイ</t>
    </rPh>
    <rPh sb="13" eb="15">
      <t>ケイカク</t>
    </rPh>
    <rPh sb="15" eb="16">
      <t>ショ</t>
    </rPh>
    <phoneticPr fontId="4"/>
  </si>
  <si>
    <t>農業原価</t>
    <rPh sb="0" eb="2">
      <t>ノウギョウ</t>
    </rPh>
    <rPh sb="2" eb="4">
      <t>ゲンカ</t>
    </rPh>
    <phoneticPr fontId="4"/>
  </si>
  <si>
    <t>農業原価(売上原価)計算</t>
    <rPh sb="0" eb="2">
      <t>ノウギョウ</t>
    </rPh>
    <rPh sb="2" eb="4">
      <t>ゲンカ</t>
    </rPh>
    <rPh sb="5" eb="7">
      <t>ウリアゲ</t>
    </rPh>
    <rPh sb="7" eb="9">
      <t>ゲンカ</t>
    </rPh>
    <rPh sb="10" eb="12">
      <t>ケイサン</t>
    </rPh>
    <phoneticPr fontId="4"/>
  </si>
  <si>
    <t>荷造包装費</t>
    <rPh sb="0" eb="2">
      <t>ニヅク</t>
    </rPh>
    <rPh sb="2" eb="5">
      <t>ホウソウヒ</t>
    </rPh>
    <phoneticPr fontId="3"/>
  </si>
  <si>
    <t>農業衛生費</t>
    <rPh sb="0" eb="2">
      <t>ノウギョウ</t>
    </rPh>
    <rPh sb="2" eb="5">
      <t>エイセイヒ</t>
    </rPh>
    <phoneticPr fontId="3"/>
  </si>
  <si>
    <t>肥料代</t>
    <rPh sb="0" eb="3">
      <t>ヒリョウダイ</t>
    </rPh>
    <phoneticPr fontId="3"/>
  </si>
  <si>
    <t>期末棚卸高</t>
    <rPh sb="0" eb="2">
      <t>キマツ</t>
    </rPh>
    <rPh sb="2" eb="5">
      <t>タナオロシダカ</t>
    </rPh>
    <phoneticPr fontId="4"/>
  </si>
  <si>
    <t>令和6年度</t>
    <rPh sb="0" eb="2">
      <t>レイワ</t>
    </rPh>
    <rPh sb="3" eb="5">
      <t>ネンド</t>
    </rPh>
    <phoneticPr fontId="3"/>
  </si>
  <si>
    <t>令和7年度</t>
    <rPh sb="0" eb="2">
      <t>レイワ</t>
    </rPh>
    <rPh sb="3" eb="5">
      <t>ネンド</t>
    </rPh>
    <phoneticPr fontId="3"/>
  </si>
  <si>
    <t>令和8年度</t>
    <rPh sb="0" eb="2">
      <t>レイワ</t>
    </rPh>
    <rPh sb="3" eb="5">
      <t>ネンド</t>
    </rPh>
    <phoneticPr fontId="3"/>
  </si>
  <si>
    <t>令和9年度</t>
    <rPh sb="0" eb="2">
      <t>レイワ</t>
    </rPh>
    <rPh sb="3" eb="5">
      <t>ネンド</t>
    </rPh>
    <phoneticPr fontId="3"/>
  </si>
  <si>
    <t>年 　度</t>
    <rPh sb="0" eb="1">
      <t>トシ</t>
    </rPh>
    <rPh sb="3" eb="4">
      <t>ド</t>
    </rPh>
    <phoneticPr fontId="3"/>
  </si>
  <si>
    <t>期　 間</t>
    <rPh sb="0" eb="1">
      <t>キ</t>
    </rPh>
    <rPh sb="3" eb="4">
      <t>アイダ</t>
    </rPh>
    <phoneticPr fontId="3"/>
  </si>
  <si>
    <t>年区分</t>
    <rPh sb="0" eb="1">
      <t>トシ</t>
    </rPh>
    <rPh sb="1" eb="3">
      <t>クブン</t>
    </rPh>
    <phoneticPr fontId="3"/>
  </si>
  <si>
    <t>年　 度</t>
    <rPh sb="0" eb="1">
      <t>トシ</t>
    </rPh>
    <rPh sb="3" eb="4">
      <t>ド</t>
    </rPh>
    <phoneticPr fontId="3"/>
  </si>
  <si>
    <t>期　 間</t>
    <rPh sb="0" eb="1">
      <t>キ</t>
    </rPh>
    <rPh sb="3" eb="4">
      <t>アイダ</t>
    </rPh>
    <phoneticPr fontId="3"/>
  </si>
  <si>
    <t>項　 目</t>
    <rPh sb="0" eb="1">
      <t>コウ</t>
    </rPh>
    <rPh sb="3" eb="4">
      <t>メ</t>
    </rPh>
    <phoneticPr fontId="3"/>
  </si>
  <si>
    <t>給与手当</t>
    <rPh sb="0" eb="4">
      <t>キュウヨテアテ</t>
    </rPh>
    <phoneticPr fontId="3"/>
  </si>
  <si>
    <t>賞与</t>
    <rPh sb="0" eb="2">
      <t>ショウヨ</t>
    </rPh>
    <phoneticPr fontId="3"/>
  </si>
  <si>
    <t>実習生費</t>
    <rPh sb="0" eb="4">
      <t>ジッシュウセイヒ</t>
    </rPh>
    <phoneticPr fontId="3"/>
  </si>
  <si>
    <t>法定福利費</t>
    <rPh sb="0" eb="2">
      <t>ホウテイ</t>
    </rPh>
    <rPh sb="2" eb="5">
      <t>フクリヒ</t>
    </rPh>
    <phoneticPr fontId="3"/>
  </si>
  <si>
    <t>外注費</t>
    <rPh sb="0" eb="3">
      <t>ガイチュウヒ</t>
    </rPh>
    <phoneticPr fontId="3"/>
  </si>
  <si>
    <t>旅費交通費</t>
    <rPh sb="0" eb="5">
      <t>リョヒコウツウヒ</t>
    </rPh>
    <phoneticPr fontId="3"/>
  </si>
  <si>
    <t>通信費</t>
    <rPh sb="0" eb="3">
      <t>ツウシンヒ</t>
    </rPh>
    <phoneticPr fontId="3"/>
  </si>
  <si>
    <t>交際費</t>
    <rPh sb="0" eb="3">
      <t>コウサイヒ</t>
    </rPh>
    <phoneticPr fontId="3"/>
  </si>
  <si>
    <t>減価償却費</t>
    <rPh sb="0" eb="5">
      <t>ゲンカショウキャクヒ</t>
    </rPh>
    <phoneticPr fontId="3"/>
  </si>
  <si>
    <t>賃借料</t>
    <rPh sb="0" eb="3">
      <t>チンシャクリョウ</t>
    </rPh>
    <phoneticPr fontId="3"/>
  </si>
  <si>
    <t>地代家賃</t>
    <rPh sb="0" eb="2">
      <t>チダイ</t>
    </rPh>
    <rPh sb="2" eb="4">
      <t>ヤチン</t>
    </rPh>
    <phoneticPr fontId="3"/>
  </si>
  <si>
    <t>保険料</t>
    <rPh sb="0" eb="3">
      <t>ホケンリョウ</t>
    </rPh>
    <phoneticPr fontId="3"/>
  </si>
  <si>
    <t>修繕費</t>
    <rPh sb="0" eb="3">
      <t>シュウゼンヒ</t>
    </rPh>
    <phoneticPr fontId="3"/>
  </si>
  <si>
    <t>動力光熱費</t>
    <rPh sb="0" eb="5">
      <t>ドウリョクコウネツヒ</t>
    </rPh>
    <phoneticPr fontId="3"/>
  </si>
  <si>
    <t>消耗品費</t>
    <rPh sb="0" eb="4">
      <t>ショウモウヒンヒ</t>
    </rPh>
    <phoneticPr fontId="3"/>
  </si>
  <si>
    <t>租税公課</t>
    <rPh sb="0" eb="4">
      <t>ソゼイコウカ</t>
    </rPh>
    <phoneticPr fontId="3"/>
  </si>
  <si>
    <t>運賃</t>
    <rPh sb="0" eb="2">
      <t>ウンチン</t>
    </rPh>
    <phoneticPr fontId="3"/>
  </si>
  <si>
    <t>事務用品費</t>
    <rPh sb="0" eb="5">
      <t>ジムヨウヒンヒ</t>
    </rPh>
    <phoneticPr fontId="3"/>
  </si>
  <si>
    <t>支払手数料</t>
    <rPh sb="0" eb="2">
      <t>シハライ</t>
    </rPh>
    <rPh sb="2" eb="5">
      <t>テスウリョウ</t>
    </rPh>
    <phoneticPr fontId="3"/>
  </si>
  <si>
    <t>諸会費</t>
    <rPh sb="0" eb="1">
      <t>ショ</t>
    </rPh>
    <rPh sb="1" eb="3">
      <t>カイヒ</t>
    </rPh>
    <phoneticPr fontId="3"/>
  </si>
  <si>
    <t>小作料</t>
    <rPh sb="0" eb="3">
      <t>コサクリョウ</t>
    </rPh>
    <phoneticPr fontId="3"/>
  </si>
  <si>
    <t>研修費</t>
    <rPh sb="0" eb="3">
      <t>ケンシュウヒ</t>
    </rPh>
    <phoneticPr fontId="3"/>
  </si>
  <si>
    <t>種苗費</t>
    <rPh sb="0" eb="3">
      <t>シュビョウヒ</t>
    </rPh>
    <phoneticPr fontId="3"/>
  </si>
  <si>
    <t>農具代</t>
    <rPh sb="0" eb="3">
      <t>ノウグダイ</t>
    </rPh>
    <phoneticPr fontId="3"/>
  </si>
  <si>
    <t>諸材料費</t>
    <rPh sb="0" eb="3">
      <t>ショザイリョウ</t>
    </rPh>
    <rPh sb="3" eb="4">
      <t>ヒ</t>
    </rPh>
    <phoneticPr fontId="3"/>
  </si>
  <si>
    <t>作業衣料費</t>
    <rPh sb="0" eb="2">
      <t>サギョウ</t>
    </rPh>
    <rPh sb="2" eb="4">
      <t>イリョウ</t>
    </rPh>
    <rPh sb="4" eb="5">
      <t>ヒ</t>
    </rPh>
    <phoneticPr fontId="3"/>
  </si>
  <si>
    <t>農業共済掛金</t>
    <rPh sb="0" eb="4">
      <t>ノウギョウキョウサイ</t>
    </rPh>
    <rPh sb="4" eb="6">
      <t>カケキン</t>
    </rPh>
    <phoneticPr fontId="3"/>
  </si>
  <si>
    <t>雑費</t>
    <rPh sb="0" eb="2">
      <t>ザッピ</t>
    </rPh>
    <phoneticPr fontId="3"/>
  </si>
  <si>
    <t>※４　必要に応じて項目を追加・修正して下さい</t>
    <phoneticPr fontId="3"/>
  </si>
  <si>
    <t>※４　必要に応じて項目を追加・修正してください。</t>
    <rPh sb="3" eb="5">
      <t>ヒツヨウ</t>
    </rPh>
    <rPh sb="6" eb="7">
      <t>オウ</t>
    </rPh>
    <rPh sb="9" eb="11">
      <t>コウモク</t>
    </rPh>
    <rPh sb="12" eb="14">
      <t>ツイカ</t>
    </rPh>
    <rPh sb="15" eb="17">
      <t>シュウセイ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</si>
</sst>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年&quot;\)"/>
    <numFmt numFmtId="177" formatCode="0.0%"/>
    <numFmt numFmtId="178" formatCode="#,##0.0;&quot;△ &quot;#,##0.0"/>
    <numFmt numFmtId="179" formatCode="#,##0.00;&quot;△ &quot;#,##0.00"/>
    <numFmt numFmtId="180" formatCode="#,##0.0000_ ;[Red]\-#,##0.0000\ "/>
  </numFmts>
  <fonts count="25" x14ac:knownFonts="1">
    <font>
      <sz val="11"/>
      <color theme="1"/>
      <name val="ＭＳ Ｐゴシック"/>
      <family val="2"/>
      <charset val="128"/>
      <scheme val="minor"/>
    </font>
    <font>
      <sz val="11"/>
      <name val="ＭＳ Ｐゴシック"/>
      <family val="3"/>
      <charset val="128"/>
    </font>
    <font>
      <sz val="14"/>
      <color theme="1"/>
      <name val="ＭＳ Ｐゴシック"/>
      <family val="3"/>
      <charset val="128"/>
      <scheme val="minor"/>
    </font>
    <font>
      <sz val="6"/>
      <name val="ＭＳ Ｐゴシック"/>
      <family val="2"/>
      <charset val="128"/>
      <scheme val="minor"/>
    </font>
    <font>
      <sz val="6"/>
      <name val="ＭＳ Ｐゴシック"/>
      <family val="3"/>
      <charset val="128"/>
    </font>
    <font>
      <sz val="12"/>
      <color theme="1"/>
      <name val="ＭＳ Ｐゴシック"/>
      <family val="3"/>
      <charset val="128"/>
      <scheme val="minor"/>
    </font>
    <font>
      <sz val="11"/>
      <color rgb="FFFF0000"/>
      <name val="ＭＳ Ｐゴシック"/>
      <family val="3"/>
      <charset val="128"/>
      <scheme val="minor"/>
    </font>
    <font>
      <sz val="11"/>
      <color theme="1"/>
      <name val="ＭＳ Ｐゴシック"/>
      <family val="3"/>
      <charset val="128"/>
      <scheme val="minor"/>
    </font>
    <font>
      <b/>
      <sz val="11"/>
      <color rgb="FFFF0000"/>
      <name val="ＭＳ Ｐゴシック"/>
      <family val="3"/>
      <charset val="128"/>
    </font>
    <font>
      <sz val="11"/>
      <name val="ＭＳ ゴシック"/>
      <family val="3"/>
      <charset val="128"/>
    </font>
    <font>
      <sz val="11"/>
      <color rgb="FF0000FF"/>
      <name val="ＭＳ Ｐゴシック"/>
      <family val="3"/>
      <charset val="128"/>
    </font>
    <font>
      <sz val="8"/>
      <color theme="1"/>
      <name val="ＭＳ Ｐゴシック"/>
      <family val="3"/>
      <charset val="128"/>
      <scheme val="minor"/>
    </font>
    <font>
      <sz val="8"/>
      <name val="ＭＳ Ｐゴシック"/>
      <family val="3"/>
      <charset val="128"/>
    </font>
    <font>
      <sz val="16"/>
      <name val="ＭＳ ゴシック"/>
      <family val="3"/>
      <charset val="128"/>
    </font>
    <font>
      <sz val="9"/>
      <name val="ＭＳ ゴシック"/>
      <family val="3"/>
      <charset val="128"/>
    </font>
    <font>
      <sz val="8"/>
      <name val="ＭＳ ゴシック"/>
      <family val="3"/>
      <charset val="128"/>
    </font>
    <font>
      <sz val="10"/>
      <name val="ＭＳ ゴシック"/>
      <family val="3"/>
      <charset val="128"/>
    </font>
    <font>
      <sz val="10"/>
      <name val="ＭＳ Ｐゴシック"/>
      <family val="3"/>
      <charset val="128"/>
    </font>
    <font>
      <sz val="11"/>
      <color theme="8"/>
      <name val="ＭＳ Ｐゴシック"/>
      <family val="3"/>
      <charset val="128"/>
    </font>
    <font>
      <b/>
      <sz val="11"/>
      <color rgb="FFFF0000"/>
      <name val="ＭＳ ゴシック"/>
      <family val="3"/>
      <charset val="128"/>
    </font>
    <font>
      <sz val="7"/>
      <name val="ＭＳ ゴシック"/>
      <family val="3"/>
      <charset val="128"/>
    </font>
    <font>
      <sz val="11"/>
      <color rgb="FFFF0000"/>
      <name val="ＭＳ ゴシック"/>
      <family val="3"/>
      <charset val="128"/>
    </font>
    <font>
      <sz val="11"/>
      <color theme="1"/>
      <name val="ＭＳ Ｐゴシック"/>
      <family val="2"/>
      <charset val="128"/>
      <scheme val="minor"/>
    </font>
    <font>
      <b/>
      <sz val="11"/>
      <color rgb="FF002060"/>
      <name val="ＭＳ Ｐゴシック"/>
      <family val="3"/>
      <charset val="128"/>
    </font>
    <font>
      <sz val="11"/>
      <color rgb="FFFF0000"/>
      <name val="ＭＳ Ｐゴシック"/>
      <family val="3"/>
      <charset val="128"/>
    </font>
  </fonts>
  <fills count="8">
    <fill>
      <patternFill patternType="none"/>
    </fill>
    <fill>
      <patternFill patternType="gray125"/>
    </fill>
    <fill>
      <patternFill patternType="solid">
        <fgColor rgb="FFCCFF99"/>
        <bgColor indexed="64"/>
      </patternFill>
    </fill>
    <fill>
      <patternFill patternType="solid">
        <fgColor rgb="FFFFE1FF"/>
        <bgColor indexed="64"/>
      </patternFill>
    </fill>
    <fill>
      <patternFill patternType="solid">
        <fgColor rgb="FFFFFF99"/>
        <bgColor indexed="64"/>
      </patternFill>
    </fill>
    <fill>
      <patternFill patternType="solid">
        <fgColor theme="4" tint="0.79998168889431442"/>
        <bgColor indexed="64"/>
      </patternFill>
    </fill>
    <fill>
      <patternFill patternType="solid">
        <fgColor theme="0" tint="-0.34998626667073579"/>
        <bgColor indexed="64"/>
      </patternFill>
    </fill>
    <fill>
      <patternFill patternType="solid">
        <fgColor theme="0" tint="-0.249977111117893"/>
        <bgColor indexed="64"/>
      </patternFill>
    </fill>
  </fills>
  <borders count="7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style="thin">
        <color indexed="64"/>
      </left>
      <right/>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thin">
        <color indexed="64"/>
      </left>
      <right style="medium">
        <color indexed="64"/>
      </right>
      <top/>
      <bottom style="medium">
        <color indexed="64"/>
      </bottom>
      <diagonal/>
    </border>
    <border>
      <left style="thin">
        <color indexed="64"/>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hair">
        <color indexed="64"/>
      </left>
      <right style="thin">
        <color indexed="64"/>
      </right>
      <top style="thin">
        <color indexed="64"/>
      </top>
      <bottom style="dashed">
        <color indexed="64"/>
      </bottom>
      <diagonal/>
    </border>
    <border>
      <left/>
      <right style="thin">
        <color indexed="64"/>
      </right>
      <top style="thin">
        <color indexed="64"/>
      </top>
      <bottom style="dashed">
        <color indexed="64"/>
      </bottom>
      <diagonal/>
    </border>
    <border>
      <left style="hair">
        <color indexed="64"/>
      </left>
      <right style="thin">
        <color indexed="64"/>
      </right>
      <top/>
      <bottom style="thin">
        <color indexed="64"/>
      </bottom>
      <diagonal/>
    </border>
    <border>
      <left style="medium">
        <color indexed="64"/>
      </left>
      <right/>
      <top style="thin">
        <color indexed="64"/>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style="medium">
        <color indexed="64"/>
      </left>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s>
  <cellStyleXfs count="5">
    <xf numFmtId="0" fontId="0" fillId="0" borderId="0">
      <alignment vertical="center"/>
    </xf>
    <xf numFmtId="0" fontId="1"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38" fontId="22" fillId="0" borderId="0" applyFont="0" applyFill="0" applyBorder="0" applyAlignment="0" applyProtection="0">
      <alignment vertical="center"/>
    </xf>
  </cellStyleXfs>
  <cellXfs count="319">
    <xf numFmtId="0" fontId="0" fillId="0" borderId="0" xfId="0">
      <alignment vertical="center"/>
    </xf>
    <xf numFmtId="0" fontId="2" fillId="0" borderId="0" xfId="1" applyFont="1">
      <alignment vertical="center"/>
    </xf>
    <xf numFmtId="0" fontId="5" fillId="0" borderId="0" xfId="1" applyFont="1">
      <alignment vertical="center"/>
    </xf>
    <xf numFmtId="0" fontId="5" fillId="0" borderId="0" xfId="1" applyFont="1" applyAlignment="1">
      <alignment horizontal="center" vertical="center"/>
    </xf>
    <xf numFmtId="0" fontId="1" fillId="0" borderId="0" xfId="1">
      <alignment vertical="center"/>
    </xf>
    <xf numFmtId="0" fontId="6" fillId="0" borderId="0" xfId="1" applyFont="1" applyAlignment="1">
      <alignment horizontal="right" vertical="center"/>
    </xf>
    <xf numFmtId="0" fontId="1" fillId="0" borderId="0" xfId="1" applyAlignment="1">
      <alignment horizontal="center" vertical="center"/>
    </xf>
    <xf numFmtId="0" fontId="1" fillId="0" borderId="5" xfId="1" applyBorder="1" applyAlignment="1">
      <alignment horizontal="left" vertical="center" shrinkToFit="1"/>
    </xf>
    <xf numFmtId="0" fontId="1" fillId="0" borderId="7" xfId="1" applyBorder="1" applyAlignment="1">
      <alignment horizontal="left" vertical="center" shrinkToFit="1"/>
    </xf>
    <xf numFmtId="0" fontId="1" fillId="0" borderId="11" xfId="1" applyBorder="1" applyAlignment="1">
      <alignment horizontal="center" vertical="center"/>
    </xf>
    <xf numFmtId="0" fontId="1" fillId="0" borderId="13" xfId="1" applyBorder="1" applyAlignment="1">
      <alignment horizontal="center" vertical="center"/>
    </xf>
    <xf numFmtId="176" fontId="8" fillId="0" borderId="14" xfId="1" applyNumberFormat="1" applyFont="1" applyBorder="1" applyAlignment="1">
      <alignment horizontal="center" vertical="center"/>
    </xf>
    <xf numFmtId="0" fontId="1" fillId="0" borderId="14" xfId="1" applyBorder="1" applyAlignment="1">
      <alignment horizontal="center" vertical="center"/>
    </xf>
    <xf numFmtId="0" fontId="1" fillId="0" borderId="14" xfId="1" applyBorder="1" applyAlignment="1">
      <alignment horizontal="center" vertical="center" shrinkToFit="1"/>
    </xf>
    <xf numFmtId="0" fontId="7" fillId="2" borderId="16" xfId="1" applyFont="1" applyFill="1" applyBorder="1" applyAlignment="1">
      <alignment horizontal="left" vertical="center"/>
    </xf>
    <xf numFmtId="0" fontId="7" fillId="2" borderId="17" xfId="1" applyFont="1" applyFill="1" applyBorder="1" applyAlignment="1">
      <alignment horizontal="left" vertical="center" wrapText="1"/>
    </xf>
    <xf numFmtId="0" fontId="7" fillId="2" borderId="17" xfId="1" applyFont="1" applyFill="1" applyBorder="1" applyAlignment="1">
      <alignment horizontal="right" vertical="center"/>
    </xf>
    <xf numFmtId="0" fontId="7" fillId="2" borderId="18" xfId="1" applyFont="1" applyFill="1" applyBorder="1" applyAlignment="1">
      <alignment horizontal="right" vertical="center"/>
    </xf>
    <xf numFmtId="38" fontId="0" fillId="2" borderId="19" xfId="2" applyFont="1" applyFill="1" applyBorder="1" applyAlignment="1">
      <alignment horizontal="right" vertical="center" wrapText="1"/>
    </xf>
    <xf numFmtId="38" fontId="0" fillId="0" borderId="20" xfId="2" applyFont="1" applyFill="1" applyBorder="1" applyAlignment="1">
      <alignment horizontal="left" vertical="center" wrapText="1"/>
    </xf>
    <xf numFmtId="0" fontId="7" fillId="0" borderId="2" xfId="1" applyFont="1" applyBorder="1" applyAlignment="1">
      <alignment horizontal="left" vertical="center"/>
    </xf>
    <xf numFmtId="0" fontId="7" fillId="0" borderId="2" xfId="1" applyFont="1" applyBorder="1" applyAlignment="1">
      <alignment horizontal="left" vertical="center" wrapText="1"/>
    </xf>
    <xf numFmtId="38" fontId="0" fillId="0" borderId="2" xfId="2" applyFont="1" applyFill="1" applyBorder="1" applyAlignment="1">
      <alignment horizontal="right" vertical="center" wrapText="1"/>
    </xf>
    <xf numFmtId="38" fontId="1" fillId="0" borderId="2" xfId="2" applyFont="1" applyFill="1" applyBorder="1" applyAlignment="1">
      <alignment horizontal="left" vertical="center" wrapText="1"/>
    </xf>
    <xf numFmtId="0" fontId="7" fillId="3" borderId="7" xfId="1" applyFont="1" applyFill="1" applyBorder="1" applyAlignment="1">
      <alignment horizontal="left" vertical="center"/>
    </xf>
    <xf numFmtId="0" fontId="7" fillId="3" borderId="21" xfId="1" applyFont="1" applyFill="1" applyBorder="1" applyAlignment="1">
      <alignment horizontal="left" vertical="center" wrapText="1"/>
    </xf>
    <xf numFmtId="0" fontId="7" fillId="3" borderId="22" xfId="1" applyFont="1" applyFill="1" applyBorder="1" applyAlignment="1">
      <alignment horizontal="left" vertical="center" wrapText="1"/>
    </xf>
    <xf numFmtId="38" fontId="0" fillId="3" borderId="23" xfId="2" applyFont="1" applyFill="1" applyBorder="1" applyAlignment="1">
      <alignment horizontal="right" vertical="center" wrapText="1"/>
    </xf>
    <xf numFmtId="38" fontId="0" fillId="0" borderId="24" xfId="2" applyFont="1" applyFill="1" applyBorder="1" applyAlignment="1">
      <alignment horizontal="left" vertical="center" wrapText="1"/>
    </xf>
    <xf numFmtId="0" fontId="1" fillId="3" borderId="7" xfId="1" applyFill="1" applyBorder="1" applyAlignment="1">
      <alignment vertical="center" wrapText="1"/>
    </xf>
    <xf numFmtId="0" fontId="6" fillId="0" borderId="0" xfId="1" applyFont="1">
      <alignment vertical="center"/>
    </xf>
    <xf numFmtId="38" fontId="0" fillId="0" borderId="34" xfId="2" applyFont="1" applyFill="1" applyBorder="1" applyAlignment="1">
      <alignment horizontal="right" vertical="center" wrapText="1"/>
    </xf>
    <xf numFmtId="0" fontId="1" fillId="0" borderId="35" xfId="1" applyBorder="1" applyAlignment="1">
      <alignment horizontal="left" vertical="center" wrapText="1"/>
    </xf>
    <xf numFmtId="0" fontId="1" fillId="3" borderId="36" xfId="1" applyFill="1" applyBorder="1" applyAlignment="1">
      <alignment vertical="center" wrapText="1"/>
    </xf>
    <xf numFmtId="38" fontId="0" fillId="0" borderId="19" xfId="2" applyFont="1" applyFill="1" applyBorder="1" applyAlignment="1">
      <alignment horizontal="right" vertical="center" wrapText="1"/>
    </xf>
    <xf numFmtId="0" fontId="7" fillId="4" borderId="8" xfId="1" applyFont="1" applyFill="1" applyBorder="1" applyAlignment="1">
      <alignment horizontal="left" vertical="center"/>
    </xf>
    <xf numFmtId="0" fontId="7" fillId="4" borderId="38" xfId="1" applyFont="1" applyFill="1" applyBorder="1" applyAlignment="1">
      <alignment horizontal="left" vertical="center" wrapText="1"/>
    </xf>
    <xf numFmtId="0" fontId="7" fillId="4" borderId="39" xfId="1" applyFont="1" applyFill="1" applyBorder="1" applyAlignment="1">
      <alignment horizontal="left" vertical="center" wrapText="1"/>
    </xf>
    <xf numFmtId="38" fontId="0" fillId="4" borderId="40" xfId="2" applyFont="1" applyFill="1" applyBorder="1" applyAlignment="1">
      <alignment horizontal="right" vertical="center" wrapText="1"/>
    </xf>
    <xf numFmtId="38" fontId="0" fillId="0" borderId="41" xfId="2" applyFont="1" applyFill="1" applyBorder="1" applyAlignment="1">
      <alignment horizontal="left" vertical="center" wrapText="1"/>
    </xf>
    <xf numFmtId="0" fontId="1" fillId="4" borderId="7" xfId="1" applyFill="1" applyBorder="1" applyAlignment="1">
      <alignment vertical="center" wrapText="1"/>
    </xf>
    <xf numFmtId="0" fontId="1" fillId="0" borderId="42" xfId="1" applyBorder="1">
      <alignment vertical="center"/>
    </xf>
    <xf numFmtId="0" fontId="1" fillId="0" borderId="32" xfId="1" applyBorder="1">
      <alignment vertical="center"/>
    </xf>
    <xf numFmtId="0" fontId="1" fillId="0" borderId="32" xfId="1" applyBorder="1" applyAlignment="1">
      <alignment vertical="center" wrapText="1"/>
    </xf>
    <xf numFmtId="3" fontId="1" fillId="0" borderId="34" xfId="1" applyNumberFormat="1" applyBorder="1">
      <alignment vertical="center"/>
    </xf>
    <xf numFmtId="3" fontId="1" fillId="0" borderId="35" xfId="1" applyNumberFormat="1" applyBorder="1" applyAlignment="1">
      <alignment horizontal="left" vertical="center" wrapText="1"/>
    </xf>
    <xf numFmtId="0" fontId="1" fillId="0" borderId="25" xfId="1" applyBorder="1">
      <alignment vertical="center"/>
    </xf>
    <xf numFmtId="0" fontId="1" fillId="0" borderId="26" xfId="1" applyBorder="1">
      <alignment vertical="center"/>
    </xf>
    <xf numFmtId="0" fontId="1" fillId="0" borderId="26" xfId="1" applyBorder="1" applyAlignment="1">
      <alignment vertical="center" wrapText="1"/>
    </xf>
    <xf numFmtId="3" fontId="1" fillId="0" borderId="28" xfId="1" applyNumberFormat="1" applyBorder="1">
      <alignment vertical="center"/>
    </xf>
    <xf numFmtId="3" fontId="1" fillId="0" borderId="29" xfId="1" applyNumberFormat="1" applyBorder="1" applyAlignment="1">
      <alignment horizontal="left" vertical="center" wrapText="1"/>
    </xf>
    <xf numFmtId="0" fontId="1" fillId="0" borderId="17" xfId="1" applyBorder="1">
      <alignment vertical="center"/>
    </xf>
    <xf numFmtId="0" fontId="1" fillId="0" borderId="17" xfId="1" applyBorder="1" applyAlignment="1">
      <alignment vertical="center" wrapText="1"/>
    </xf>
    <xf numFmtId="3" fontId="1" fillId="0" borderId="20" xfId="1" applyNumberFormat="1" applyBorder="1" applyAlignment="1">
      <alignment horizontal="left" vertical="center" wrapText="1"/>
    </xf>
    <xf numFmtId="38" fontId="0" fillId="0" borderId="44" xfId="2" applyFont="1" applyFill="1" applyBorder="1" applyAlignment="1">
      <alignment horizontal="left" vertical="center" wrapText="1"/>
    </xf>
    <xf numFmtId="0" fontId="7" fillId="0" borderId="1" xfId="1" applyFont="1" applyBorder="1" applyAlignment="1">
      <alignment horizontal="left" vertical="center"/>
    </xf>
    <xf numFmtId="40" fontId="0" fillId="0" borderId="5" xfId="2" applyNumberFormat="1" applyFont="1" applyFill="1" applyBorder="1" applyAlignment="1">
      <alignment horizontal="right" vertical="center" wrapText="1"/>
    </xf>
    <xf numFmtId="0" fontId="7" fillId="0" borderId="3" xfId="1" applyFont="1" applyBorder="1" applyAlignment="1">
      <alignment horizontal="left" vertical="center" wrapText="1"/>
    </xf>
    <xf numFmtId="38" fontId="0" fillId="0" borderId="5" xfId="2" applyFont="1" applyFill="1" applyBorder="1" applyAlignment="1">
      <alignment horizontal="right" vertical="center" wrapText="1"/>
    </xf>
    <xf numFmtId="177" fontId="1" fillId="0" borderId="35" xfId="1" applyNumberFormat="1" applyBorder="1" applyAlignment="1">
      <alignment vertical="center" wrapText="1"/>
    </xf>
    <xf numFmtId="0" fontId="1" fillId="0" borderId="35" xfId="1" applyBorder="1" applyAlignment="1">
      <alignment vertical="center" wrapText="1"/>
    </xf>
    <xf numFmtId="3" fontId="1" fillId="0" borderId="19" xfId="1" applyNumberFormat="1" applyBorder="1">
      <alignment vertical="center"/>
    </xf>
    <xf numFmtId="0" fontId="1" fillId="0" borderId="47" xfId="1" applyBorder="1">
      <alignment vertical="center"/>
    </xf>
    <xf numFmtId="178" fontId="0" fillId="3" borderId="23" xfId="2" applyNumberFormat="1" applyFont="1" applyFill="1" applyBorder="1" applyAlignment="1">
      <alignment horizontal="right" vertical="center" wrapText="1"/>
    </xf>
    <xf numFmtId="0" fontId="10" fillId="0" borderId="27" xfId="1" applyFont="1" applyBorder="1" applyAlignment="1">
      <alignment horizontal="center" vertical="center" shrinkToFit="1"/>
    </xf>
    <xf numFmtId="0" fontId="10" fillId="0" borderId="33" xfId="1" applyFont="1" applyBorder="1" applyAlignment="1">
      <alignment horizontal="center" vertical="center" shrinkToFit="1"/>
    </xf>
    <xf numFmtId="0" fontId="10" fillId="0" borderId="18" xfId="1" applyFont="1" applyBorder="1" applyAlignment="1">
      <alignment horizontal="center" vertical="center" shrinkToFit="1"/>
    </xf>
    <xf numFmtId="178" fontId="0" fillId="4" borderId="40" xfId="2" applyNumberFormat="1" applyFont="1" applyFill="1" applyBorder="1" applyAlignment="1">
      <alignment horizontal="right" vertical="center" wrapText="1"/>
    </xf>
    <xf numFmtId="178" fontId="1" fillId="0" borderId="28" xfId="1" applyNumberFormat="1" applyBorder="1" applyAlignment="1">
      <alignment horizontal="right" vertical="center"/>
    </xf>
    <xf numFmtId="178" fontId="1" fillId="0" borderId="34" xfId="1" applyNumberFormat="1" applyBorder="1" applyAlignment="1">
      <alignment horizontal="right" vertical="center"/>
    </xf>
    <xf numFmtId="178" fontId="1" fillId="0" borderId="19" xfId="1" applyNumberFormat="1" applyBorder="1" applyAlignment="1">
      <alignment horizontal="right" vertical="center"/>
    </xf>
    <xf numFmtId="38" fontId="0" fillId="4" borderId="40" xfId="2" applyFont="1" applyFill="1" applyBorder="1" applyAlignment="1">
      <alignment vertical="center" wrapText="1"/>
    </xf>
    <xf numFmtId="0" fontId="9" fillId="0" borderId="0" xfId="1" applyFont="1">
      <alignment vertical="center"/>
    </xf>
    <xf numFmtId="0" fontId="9" fillId="0" borderId="0" xfId="1" applyFont="1" applyAlignment="1">
      <alignment horizontal="left" vertical="center"/>
    </xf>
    <xf numFmtId="0" fontId="9" fillId="0" borderId="34" xfId="1" applyFont="1" applyBorder="1" applyAlignment="1">
      <alignment horizontal="center" vertical="center"/>
    </xf>
    <xf numFmtId="0" fontId="9" fillId="0" borderId="51" xfId="1" applyFont="1" applyBorder="1" applyAlignment="1">
      <alignment horizontal="center" vertical="center"/>
    </xf>
    <xf numFmtId="0" fontId="14" fillId="0" borderId="52" xfId="1" applyFont="1" applyBorder="1" applyAlignment="1">
      <alignment horizontal="center" vertical="center" shrinkToFit="1"/>
    </xf>
    <xf numFmtId="38" fontId="9" fillId="0" borderId="51" xfId="2" applyFont="1" applyBorder="1" applyAlignment="1">
      <alignment vertical="center" shrinkToFit="1"/>
    </xf>
    <xf numFmtId="0" fontId="9" fillId="0" borderId="53" xfId="1" applyFont="1" applyBorder="1" applyAlignment="1">
      <alignment horizontal="left" vertical="center" shrinkToFit="1"/>
    </xf>
    <xf numFmtId="0" fontId="9" fillId="0" borderId="54" xfId="1" applyFont="1" applyBorder="1" applyAlignment="1">
      <alignment horizontal="center" vertical="center"/>
    </xf>
    <xf numFmtId="0" fontId="14" fillId="0" borderId="55" xfId="1" applyFont="1" applyBorder="1" applyAlignment="1">
      <alignment horizontal="center" vertical="center" shrinkToFit="1"/>
    </xf>
    <xf numFmtId="38" fontId="9" fillId="0" borderId="54" xfId="2" applyFont="1" applyBorder="1" applyAlignment="1">
      <alignment vertical="center" shrinkToFit="1"/>
    </xf>
    <xf numFmtId="0" fontId="9" fillId="0" borderId="56" xfId="1" applyFont="1" applyBorder="1" applyAlignment="1">
      <alignment horizontal="left" vertical="center" shrinkToFit="1"/>
    </xf>
    <xf numFmtId="0" fontId="9" fillId="0" borderId="57" xfId="1" applyFont="1" applyBorder="1" applyAlignment="1">
      <alignment horizontal="center" vertical="center"/>
    </xf>
    <xf numFmtId="0" fontId="14" fillId="0" borderId="58" xfId="1" applyFont="1" applyBorder="1" applyAlignment="1">
      <alignment horizontal="center" vertical="center" shrinkToFit="1"/>
    </xf>
    <xf numFmtId="38" fontId="9" fillId="0" borderId="57" xfId="2" applyFont="1" applyBorder="1" applyAlignment="1">
      <alignment vertical="center" shrinkToFit="1"/>
    </xf>
    <xf numFmtId="0" fontId="9" fillId="0" borderId="59" xfId="1" applyFont="1" applyBorder="1" applyAlignment="1">
      <alignment horizontal="left" vertical="center" shrinkToFit="1"/>
    </xf>
    <xf numFmtId="0" fontId="14" fillId="0" borderId="62" xfId="1" applyFont="1" applyBorder="1" applyAlignment="1">
      <alignment horizontal="center" vertical="center" shrinkToFit="1"/>
    </xf>
    <xf numFmtId="38" fontId="9" fillId="0" borderId="60" xfId="2" applyFont="1" applyBorder="1" applyAlignment="1">
      <alignment vertical="center" shrinkToFit="1"/>
    </xf>
    <xf numFmtId="0" fontId="9" fillId="0" borderId="63" xfId="1" applyFont="1" applyBorder="1" applyAlignment="1">
      <alignment horizontal="left" vertical="center" shrinkToFit="1"/>
    </xf>
    <xf numFmtId="0" fontId="14" fillId="0" borderId="64" xfId="1" applyFont="1" applyBorder="1" applyAlignment="1">
      <alignment horizontal="center" vertical="center" shrinkToFit="1"/>
    </xf>
    <xf numFmtId="0" fontId="9" fillId="0" borderId="21" xfId="1" applyFont="1" applyBorder="1" applyAlignment="1">
      <alignment horizontal="right" vertical="center"/>
    </xf>
    <xf numFmtId="0" fontId="9" fillId="0" borderId="21" xfId="1" applyFont="1" applyBorder="1">
      <alignment vertical="center"/>
    </xf>
    <xf numFmtId="40" fontId="9" fillId="0" borderId="31" xfId="2" applyNumberFormat="1" applyFont="1" applyBorder="1">
      <alignment vertical="center"/>
    </xf>
    <xf numFmtId="0" fontId="9" fillId="0" borderId="22" xfId="1" applyFont="1" applyBorder="1">
      <alignment vertical="center"/>
    </xf>
    <xf numFmtId="0" fontId="9" fillId="0" borderId="0" xfId="1" applyFont="1" applyAlignment="1">
      <alignment vertical="center" shrinkToFit="1"/>
    </xf>
    <xf numFmtId="0" fontId="9" fillId="0" borderId="0" xfId="1" applyFont="1" applyAlignment="1">
      <alignment horizontal="left" vertical="center" shrinkToFit="1"/>
    </xf>
    <xf numFmtId="38" fontId="9" fillId="0" borderId="56" xfId="2" applyFont="1" applyBorder="1" applyAlignment="1">
      <alignment horizontal="left" vertical="center" shrinkToFit="1"/>
    </xf>
    <xf numFmtId="38" fontId="9" fillId="0" borderId="59" xfId="2" applyFont="1" applyBorder="1" applyAlignment="1">
      <alignment horizontal="left" vertical="center" shrinkToFit="1"/>
    </xf>
    <xf numFmtId="38" fontId="9" fillId="0" borderId="63" xfId="2" applyFont="1" applyBorder="1" applyAlignment="1">
      <alignment horizontal="left" vertical="center" shrinkToFit="1"/>
    </xf>
    <xf numFmtId="0" fontId="9" fillId="0" borderId="0" xfId="1" applyFont="1" applyAlignment="1">
      <alignment horizontal="center" vertical="center"/>
    </xf>
    <xf numFmtId="0" fontId="9" fillId="0" borderId="42" xfId="1" applyFont="1" applyBorder="1" applyAlignment="1">
      <alignment horizontal="center" vertical="center"/>
    </xf>
    <xf numFmtId="0" fontId="9" fillId="0" borderId="32" xfId="1" applyFont="1" applyBorder="1" applyAlignment="1">
      <alignment horizontal="center" vertical="center"/>
    </xf>
    <xf numFmtId="0" fontId="9" fillId="0" borderId="33" xfId="1" applyFont="1" applyBorder="1" applyAlignment="1">
      <alignment horizontal="center" vertical="center" shrinkToFit="1"/>
    </xf>
    <xf numFmtId="38" fontId="9" fillId="0" borderId="60" xfId="1" applyNumberFormat="1" applyFont="1" applyBorder="1" applyAlignment="1">
      <alignment vertical="center" shrinkToFit="1"/>
    </xf>
    <xf numFmtId="0" fontId="9" fillId="0" borderId="61" xfId="1" applyFont="1" applyBorder="1" applyAlignment="1">
      <alignment horizontal="left" vertical="center"/>
    </xf>
    <xf numFmtId="0" fontId="9" fillId="0" borderId="63" xfId="1" applyFont="1" applyBorder="1" applyAlignment="1">
      <alignment horizontal="left" vertical="center"/>
    </xf>
    <xf numFmtId="38" fontId="9" fillId="0" borderId="61" xfId="1" applyNumberFormat="1" applyFont="1" applyBorder="1" applyAlignment="1">
      <alignment vertical="center" shrinkToFit="1"/>
    </xf>
    <xf numFmtId="0" fontId="16" fillId="0" borderId="0" xfId="1" applyFont="1">
      <alignment vertical="center"/>
    </xf>
    <xf numFmtId="179" fontId="0" fillId="2" borderId="19" xfId="2" applyNumberFormat="1" applyFont="1" applyFill="1" applyBorder="1" applyAlignment="1">
      <alignment horizontal="right" vertical="center" wrapText="1"/>
    </xf>
    <xf numFmtId="0" fontId="9" fillId="0" borderId="42" xfId="1" applyFont="1" applyBorder="1">
      <alignment vertical="center"/>
    </xf>
    <xf numFmtId="0" fontId="9" fillId="0" borderId="32" xfId="1" applyFont="1" applyBorder="1">
      <alignment vertical="center"/>
    </xf>
    <xf numFmtId="0" fontId="1" fillId="0" borderId="65" xfId="1" applyBorder="1">
      <alignment vertical="center"/>
    </xf>
    <xf numFmtId="0" fontId="9" fillId="0" borderId="32" xfId="1" applyFont="1" applyBorder="1" applyAlignment="1">
      <alignment horizontal="left" vertical="center"/>
    </xf>
    <xf numFmtId="0" fontId="1" fillId="0" borderId="33" xfId="1" applyBorder="1" applyAlignment="1">
      <alignment horizontal="right" vertical="center"/>
    </xf>
    <xf numFmtId="40" fontId="0" fillId="0" borderId="34" xfId="2" applyNumberFormat="1" applyFont="1" applyFill="1" applyBorder="1" applyAlignment="1">
      <alignment horizontal="right" vertical="center" wrapText="1"/>
    </xf>
    <xf numFmtId="0" fontId="1" fillId="0" borderId="7" xfId="1" applyBorder="1" applyAlignment="1">
      <alignment vertical="center" wrapText="1"/>
    </xf>
    <xf numFmtId="0" fontId="1" fillId="0" borderId="33" xfId="1" applyBorder="1" applyAlignment="1">
      <alignment horizontal="center" vertical="center"/>
    </xf>
    <xf numFmtId="38" fontId="0" fillId="0" borderId="14" xfId="2" applyFont="1" applyFill="1" applyBorder="1" applyAlignment="1">
      <alignment horizontal="right" vertical="center" wrapText="1"/>
    </xf>
    <xf numFmtId="40" fontId="0" fillId="0" borderId="14" xfId="2" applyNumberFormat="1" applyFont="1" applyFill="1" applyBorder="1" applyAlignment="1">
      <alignment horizontal="right" vertical="center" wrapText="1"/>
    </xf>
    <xf numFmtId="177" fontId="1" fillId="0" borderId="15" xfId="1" applyNumberFormat="1" applyBorder="1" applyAlignment="1">
      <alignment vertical="center" wrapText="1"/>
    </xf>
    <xf numFmtId="0" fontId="7" fillId="0" borderId="9" xfId="1" applyFont="1" applyBorder="1" applyAlignment="1">
      <alignment horizontal="left" vertical="center"/>
    </xf>
    <xf numFmtId="0" fontId="7" fillId="0" borderId="9" xfId="1" applyFont="1" applyBorder="1" applyAlignment="1">
      <alignment horizontal="left" vertical="center" wrapText="1"/>
    </xf>
    <xf numFmtId="38" fontId="0" fillId="0" borderId="9" xfId="2" applyFont="1" applyFill="1" applyBorder="1" applyAlignment="1">
      <alignment horizontal="right" vertical="center" wrapText="1"/>
    </xf>
    <xf numFmtId="38" fontId="1" fillId="0" borderId="9" xfId="2" applyFont="1" applyFill="1" applyBorder="1" applyAlignment="1">
      <alignment horizontal="left" vertical="center" wrapText="1"/>
    </xf>
    <xf numFmtId="0" fontId="7" fillId="0" borderId="45" xfId="1" applyFont="1" applyBorder="1" applyAlignment="1">
      <alignment horizontal="left" vertical="center"/>
    </xf>
    <xf numFmtId="0" fontId="7" fillId="0" borderId="45" xfId="1" applyFont="1" applyBorder="1" applyAlignment="1">
      <alignment horizontal="left" vertical="center" wrapText="1"/>
    </xf>
    <xf numFmtId="38" fontId="0" fillId="0" borderId="45" xfId="2" applyFont="1" applyFill="1" applyBorder="1" applyAlignment="1">
      <alignment horizontal="right" vertical="center" wrapText="1"/>
    </xf>
    <xf numFmtId="38" fontId="1" fillId="0" borderId="45" xfId="2" applyFont="1" applyFill="1" applyBorder="1" applyAlignment="1">
      <alignment horizontal="left" vertical="center" wrapText="1"/>
    </xf>
    <xf numFmtId="0" fontId="17" fillId="0" borderId="16" xfId="1" applyFont="1" applyBorder="1">
      <alignment vertical="center"/>
    </xf>
    <xf numFmtId="0" fontId="1" fillId="0" borderId="21" xfId="1" applyBorder="1" applyAlignment="1">
      <alignment vertical="center" wrapText="1"/>
    </xf>
    <xf numFmtId="0" fontId="10" fillId="0" borderId="22" xfId="1" applyFont="1" applyBorder="1" applyAlignment="1">
      <alignment horizontal="center" vertical="center" shrinkToFit="1"/>
    </xf>
    <xf numFmtId="3" fontId="1" fillId="0" borderId="23" xfId="1" applyNumberFormat="1" applyBorder="1">
      <alignment vertical="center"/>
    </xf>
    <xf numFmtId="178" fontId="1" fillId="0" borderId="23" xfId="1" applyNumberFormat="1" applyBorder="1" applyAlignment="1">
      <alignment horizontal="right" vertical="center"/>
    </xf>
    <xf numFmtId="3" fontId="1" fillId="0" borderId="24" xfId="1" applyNumberFormat="1" applyBorder="1" applyAlignment="1">
      <alignment horizontal="left" vertical="center" wrapText="1"/>
    </xf>
    <xf numFmtId="0" fontId="1" fillId="5" borderId="8" xfId="1" applyFill="1" applyBorder="1">
      <alignment vertical="center"/>
    </xf>
    <xf numFmtId="0" fontId="1" fillId="5" borderId="38" xfId="1" applyFill="1" applyBorder="1">
      <alignment vertical="center"/>
    </xf>
    <xf numFmtId="0" fontId="1" fillId="5" borderId="38" xfId="1" applyFill="1" applyBorder="1" applyAlignment="1">
      <alignment vertical="center" wrapText="1"/>
    </xf>
    <xf numFmtId="0" fontId="10" fillId="5" borderId="39" xfId="1" applyFont="1" applyFill="1" applyBorder="1" applyAlignment="1">
      <alignment horizontal="center" vertical="center" shrinkToFit="1"/>
    </xf>
    <xf numFmtId="3" fontId="1" fillId="5" borderId="40" xfId="1" applyNumberFormat="1" applyFill="1" applyBorder="1">
      <alignment vertical="center"/>
    </xf>
    <xf numFmtId="178" fontId="1" fillId="5" borderId="40" xfId="1" applyNumberFormat="1" applyFill="1" applyBorder="1" applyAlignment="1">
      <alignment horizontal="right" vertical="center"/>
    </xf>
    <xf numFmtId="3" fontId="1" fillId="5" borderId="41" xfId="1" applyNumberFormat="1" applyFill="1" applyBorder="1" applyAlignment="1">
      <alignment horizontal="left" vertical="center" wrapText="1"/>
    </xf>
    <xf numFmtId="0" fontId="7" fillId="4" borderId="38" xfId="1" applyFont="1" applyFill="1" applyBorder="1" applyAlignment="1">
      <alignment horizontal="right" vertical="center"/>
    </xf>
    <xf numFmtId="0" fontId="9" fillId="0" borderId="28" xfId="1" applyFont="1" applyBorder="1" applyAlignment="1">
      <alignment horizontal="center" vertical="center"/>
    </xf>
    <xf numFmtId="0" fontId="9" fillId="0" borderId="25" xfId="1" applyFont="1" applyBorder="1" applyAlignment="1">
      <alignment horizontal="center" vertical="center"/>
    </xf>
    <xf numFmtId="0" fontId="9" fillId="0" borderId="27" xfId="1" applyFont="1" applyBorder="1" applyAlignment="1">
      <alignment horizontal="center" vertical="center"/>
    </xf>
    <xf numFmtId="3" fontId="1" fillId="0" borderId="0" xfId="1" applyNumberFormat="1">
      <alignment vertical="center"/>
    </xf>
    <xf numFmtId="38" fontId="9" fillId="0" borderId="0" xfId="1" applyNumberFormat="1" applyFont="1">
      <alignment vertical="center"/>
    </xf>
    <xf numFmtId="180" fontId="9" fillId="0" borderId="54" xfId="2" applyNumberFormat="1" applyFont="1" applyBorder="1" applyAlignment="1">
      <alignment vertical="center" shrinkToFit="1"/>
    </xf>
    <xf numFmtId="0" fontId="1" fillId="6" borderId="42" xfId="1" applyFill="1" applyBorder="1">
      <alignment vertical="center"/>
    </xf>
    <xf numFmtId="0" fontId="1" fillId="6" borderId="26" xfId="1" applyFill="1" applyBorder="1" applyAlignment="1">
      <alignment horizontal="left" vertical="center"/>
    </xf>
    <xf numFmtId="0" fontId="1" fillId="6" borderId="32" xfId="1" applyFill="1" applyBorder="1" applyAlignment="1">
      <alignment horizontal="left" vertical="center" wrapText="1"/>
    </xf>
    <xf numFmtId="0" fontId="1" fillId="6" borderId="33" xfId="1" applyFill="1" applyBorder="1" applyAlignment="1">
      <alignment horizontal="center" vertical="center"/>
    </xf>
    <xf numFmtId="38" fontId="0" fillId="6" borderId="34" xfId="2" applyFont="1" applyFill="1" applyBorder="1" applyAlignment="1">
      <alignment horizontal="right" vertical="center" wrapText="1"/>
    </xf>
    <xf numFmtId="40" fontId="0" fillId="6" borderId="34" xfId="2" applyNumberFormat="1" applyFont="1" applyFill="1" applyBorder="1" applyAlignment="1">
      <alignment horizontal="right" vertical="center" wrapText="1"/>
    </xf>
    <xf numFmtId="0" fontId="1" fillId="6" borderId="35" xfId="1" applyFill="1" applyBorder="1" applyAlignment="1">
      <alignment horizontal="left" vertical="center" wrapText="1"/>
    </xf>
    <xf numFmtId="0" fontId="1" fillId="6" borderId="32" xfId="1" applyFill="1" applyBorder="1">
      <alignment vertical="center"/>
    </xf>
    <xf numFmtId="0" fontId="1" fillId="6" borderId="15" xfId="1" applyFill="1" applyBorder="1" applyAlignment="1">
      <alignment horizontal="left" vertical="center" wrapText="1"/>
    </xf>
    <xf numFmtId="176" fontId="23" fillId="0" borderId="14" xfId="1" applyNumberFormat="1" applyFont="1" applyBorder="1" applyAlignment="1">
      <alignment horizontal="center" vertical="center"/>
    </xf>
    <xf numFmtId="0" fontId="24" fillId="0" borderId="0" xfId="1" applyFont="1">
      <alignment vertical="center"/>
    </xf>
    <xf numFmtId="0" fontId="1" fillId="0" borderId="34" xfId="1" applyBorder="1">
      <alignment vertical="center"/>
    </xf>
    <xf numFmtId="0" fontId="18" fillId="0" borderId="34" xfId="1" applyFont="1" applyBorder="1" applyAlignment="1">
      <alignment horizontal="center" vertical="center"/>
    </xf>
    <xf numFmtId="38" fontId="1" fillId="0" borderId="34" xfId="4" applyFont="1" applyBorder="1">
      <alignment vertical="center"/>
    </xf>
    <xf numFmtId="0" fontId="1" fillId="0" borderId="42" xfId="1" applyBorder="1" applyAlignment="1">
      <alignment vertical="center" shrinkToFit="1"/>
    </xf>
    <xf numFmtId="0" fontId="1" fillId="0" borderId="23" xfId="1" applyBorder="1">
      <alignment vertical="center"/>
    </xf>
    <xf numFmtId="0" fontId="1" fillId="0" borderId="14" xfId="1" applyBorder="1">
      <alignment vertical="center"/>
    </xf>
    <xf numFmtId="0" fontId="9" fillId="0" borderId="31" xfId="1" applyFont="1" applyBorder="1">
      <alignment vertical="center"/>
    </xf>
    <xf numFmtId="0" fontId="9" fillId="0" borderId="25" xfId="1" applyFont="1" applyBorder="1">
      <alignment vertical="center"/>
    </xf>
    <xf numFmtId="0" fontId="9" fillId="0" borderId="30" xfId="1" applyFont="1" applyBorder="1">
      <alignment vertical="center"/>
    </xf>
    <xf numFmtId="0" fontId="1" fillId="0" borderId="33" xfId="1" applyBorder="1" applyAlignment="1">
      <alignment vertical="center"/>
    </xf>
    <xf numFmtId="3" fontId="1" fillId="7" borderId="28" xfId="1" applyNumberFormat="1" applyFill="1" applyBorder="1">
      <alignment vertical="center"/>
    </xf>
    <xf numFmtId="178" fontId="1" fillId="7" borderId="28" xfId="1" applyNumberFormat="1" applyFill="1" applyBorder="1" applyAlignment="1">
      <alignment horizontal="right" vertical="center"/>
    </xf>
    <xf numFmtId="3" fontId="1" fillId="7" borderId="29" xfId="1" applyNumberFormat="1" applyFill="1" applyBorder="1" applyAlignment="1">
      <alignment horizontal="left" vertical="center" wrapText="1"/>
    </xf>
    <xf numFmtId="38" fontId="0" fillId="7" borderId="34" xfId="2" applyFont="1" applyFill="1" applyBorder="1" applyAlignment="1">
      <alignment horizontal="right" vertical="center" wrapText="1"/>
    </xf>
    <xf numFmtId="178" fontId="0" fillId="7" borderId="34" xfId="2" applyNumberFormat="1" applyFont="1" applyFill="1" applyBorder="1" applyAlignment="1">
      <alignment horizontal="right" vertical="center" wrapText="1"/>
    </xf>
    <xf numFmtId="0" fontId="1" fillId="7" borderId="35" xfId="1" applyFill="1" applyBorder="1" applyAlignment="1">
      <alignment vertical="center" shrinkToFit="1"/>
    </xf>
    <xf numFmtId="0" fontId="1" fillId="7" borderId="35" xfId="1" applyFill="1" applyBorder="1" applyAlignment="1">
      <alignment vertical="center" wrapText="1"/>
    </xf>
    <xf numFmtId="0" fontId="1" fillId="7" borderId="35" xfId="1" applyFill="1" applyBorder="1" applyAlignment="1">
      <alignment horizontal="left" vertical="center" wrapText="1"/>
    </xf>
    <xf numFmtId="38" fontId="0" fillId="7" borderId="19" xfId="2" applyFont="1" applyFill="1" applyBorder="1" applyAlignment="1">
      <alignment horizontal="right" vertical="center" wrapText="1"/>
    </xf>
    <xf numFmtId="0" fontId="1" fillId="7" borderId="20" xfId="1" applyFill="1" applyBorder="1" applyAlignment="1">
      <alignment horizontal="left" vertical="center" shrinkToFit="1"/>
    </xf>
    <xf numFmtId="38" fontId="0" fillId="0" borderId="23" xfId="2" applyFont="1" applyFill="1" applyBorder="1" applyAlignment="1">
      <alignment horizontal="right" vertical="center" wrapText="1"/>
    </xf>
    <xf numFmtId="38" fontId="0" fillId="0" borderId="23" xfId="2" applyFont="1" applyFill="1" applyBorder="1" applyAlignment="1" applyProtection="1">
      <alignment horizontal="right" vertical="center" wrapText="1"/>
    </xf>
    <xf numFmtId="38" fontId="0" fillId="5" borderId="67" xfId="0" applyNumberFormat="1" applyFill="1" applyBorder="1">
      <alignment vertical="center"/>
    </xf>
    <xf numFmtId="38" fontId="0" fillId="5" borderId="40" xfId="0" applyNumberFormat="1" applyFill="1" applyBorder="1">
      <alignment vertical="center"/>
    </xf>
    <xf numFmtId="179" fontId="0" fillId="5" borderId="40" xfId="2" applyNumberFormat="1" applyFont="1" applyFill="1" applyBorder="1" applyAlignment="1">
      <alignment horizontal="right" vertical="center" wrapText="1"/>
    </xf>
    <xf numFmtId="38" fontId="0" fillId="5" borderId="41" xfId="2" applyFont="1" applyFill="1" applyBorder="1" applyAlignment="1">
      <alignment horizontal="left" vertical="center" wrapText="1"/>
    </xf>
    <xf numFmtId="38" fontId="0" fillId="0" borderId="34" xfId="2" applyFont="1" applyFill="1" applyBorder="1" applyAlignment="1" applyProtection="1">
      <alignment horizontal="right" vertical="center" wrapText="1"/>
    </xf>
    <xf numFmtId="0" fontId="7" fillId="5" borderId="8" xfId="1" applyFont="1" applyFill="1" applyBorder="1" applyAlignment="1">
      <alignment horizontal="left" vertical="center"/>
    </xf>
    <xf numFmtId="0" fontId="7" fillId="5" borderId="9" xfId="1" applyFont="1" applyFill="1" applyBorder="1" applyAlignment="1">
      <alignment horizontal="left" vertical="center"/>
    </xf>
    <xf numFmtId="0" fontId="7" fillId="5" borderId="9" xfId="1" applyFont="1" applyFill="1" applyBorder="1" applyAlignment="1">
      <alignment horizontal="left" vertical="center" wrapText="1"/>
    </xf>
    <xf numFmtId="0" fontId="11" fillId="5" borderId="9" xfId="1" applyFont="1" applyFill="1" applyBorder="1" applyAlignment="1">
      <alignment horizontal="left" vertical="center" wrapText="1"/>
    </xf>
    <xf numFmtId="0" fontId="7" fillId="5" borderId="9" xfId="1" applyFont="1" applyFill="1" applyBorder="1" applyAlignment="1">
      <alignment horizontal="right" vertical="center" wrapText="1"/>
    </xf>
    <xf numFmtId="0" fontId="12" fillId="5" borderId="10" xfId="1" applyFont="1" applyFill="1" applyBorder="1">
      <alignment vertical="center"/>
    </xf>
    <xf numFmtId="38" fontId="0" fillId="5" borderId="9" xfId="0" applyNumberFormat="1" applyFill="1" applyBorder="1">
      <alignment vertical="center"/>
    </xf>
    <xf numFmtId="38" fontId="0" fillId="0" borderId="35" xfId="2" applyFont="1" applyFill="1" applyBorder="1" applyAlignment="1">
      <alignment horizontal="left" vertical="center" wrapText="1"/>
    </xf>
    <xf numFmtId="0" fontId="18" fillId="0" borderId="19" xfId="1" applyFont="1" applyBorder="1" applyAlignment="1">
      <alignment horizontal="center" vertical="center"/>
    </xf>
    <xf numFmtId="38" fontId="0" fillId="0" borderId="43" xfId="2" applyFont="1" applyFill="1" applyBorder="1" applyAlignment="1">
      <alignment horizontal="right" vertical="center" wrapText="1"/>
    </xf>
    <xf numFmtId="38" fontId="0" fillId="0" borderId="43" xfId="2" applyFont="1" applyFill="1" applyBorder="1" applyAlignment="1" applyProtection="1">
      <alignment horizontal="right" vertical="center" wrapText="1"/>
    </xf>
    <xf numFmtId="38" fontId="0" fillId="0" borderId="50" xfId="2" applyFont="1" applyFill="1" applyBorder="1" applyAlignment="1">
      <alignment horizontal="left" vertical="center" wrapText="1"/>
    </xf>
    <xf numFmtId="0" fontId="1" fillId="0" borderId="0" xfId="1" applyBorder="1" applyAlignment="1">
      <alignment horizontal="left" vertical="center" shrinkToFit="1"/>
    </xf>
    <xf numFmtId="178" fontId="0" fillId="7" borderId="42" xfId="2" applyNumberFormat="1" applyFont="1" applyFill="1" applyBorder="1" applyAlignment="1">
      <alignment horizontal="right" vertical="center" wrapText="1"/>
    </xf>
    <xf numFmtId="178" fontId="0" fillId="7" borderId="25" xfId="2" applyNumberFormat="1" applyFont="1" applyFill="1" applyBorder="1" applyAlignment="1">
      <alignment horizontal="right" vertical="center" wrapText="1"/>
    </xf>
    <xf numFmtId="178" fontId="0" fillId="4" borderId="66" xfId="2" applyNumberFormat="1" applyFont="1" applyFill="1" applyBorder="1" applyAlignment="1">
      <alignment horizontal="right" vertical="center" wrapText="1"/>
    </xf>
    <xf numFmtId="178" fontId="1" fillId="7" borderId="25" xfId="1" applyNumberFormat="1" applyFill="1" applyBorder="1" applyAlignment="1">
      <alignment horizontal="right" vertical="center"/>
    </xf>
    <xf numFmtId="179" fontId="0" fillId="5" borderId="66" xfId="2" applyNumberFormat="1" applyFont="1" applyFill="1" applyBorder="1" applyAlignment="1">
      <alignment horizontal="right" vertical="center" wrapText="1"/>
    </xf>
    <xf numFmtId="40" fontId="0" fillId="0" borderId="4" xfId="2" applyNumberFormat="1" applyFont="1" applyFill="1" applyBorder="1" applyAlignment="1">
      <alignment horizontal="right" vertical="center" wrapText="1"/>
    </xf>
    <xf numFmtId="38" fontId="0" fillId="0" borderId="4" xfId="2" applyFont="1" applyFill="1" applyBorder="1" applyAlignment="1">
      <alignment horizontal="right" vertical="center" wrapText="1"/>
    </xf>
    <xf numFmtId="40" fontId="0" fillId="7" borderId="23" xfId="2" applyNumberFormat="1" applyFont="1" applyFill="1" applyBorder="1" applyAlignment="1">
      <alignment horizontal="right" vertical="center" wrapText="1"/>
    </xf>
    <xf numFmtId="40" fontId="0" fillId="7" borderId="31" xfId="2" applyNumberFormat="1" applyFont="1" applyFill="1" applyBorder="1" applyAlignment="1">
      <alignment horizontal="right" vertical="center" wrapText="1"/>
    </xf>
    <xf numFmtId="40" fontId="0" fillId="7" borderId="34" xfId="2" applyNumberFormat="1" applyFont="1" applyFill="1" applyBorder="1" applyAlignment="1">
      <alignment horizontal="right" vertical="center" wrapText="1"/>
    </xf>
    <xf numFmtId="40" fontId="0" fillId="7" borderId="42" xfId="2" applyNumberFormat="1" applyFont="1" applyFill="1" applyBorder="1" applyAlignment="1">
      <alignment horizontal="right" vertical="center" wrapText="1"/>
    </xf>
    <xf numFmtId="40" fontId="0" fillId="7" borderId="43" xfId="2" applyNumberFormat="1" applyFont="1" applyFill="1" applyBorder="1" applyAlignment="1">
      <alignment horizontal="right" vertical="center" wrapText="1"/>
    </xf>
    <xf numFmtId="40" fontId="0" fillId="7" borderId="37" xfId="2" applyNumberFormat="1" applyFont="1" applyFill="1" applyBorder="1" applyAlignment="1">
      <alignment horizontal="right" vertical="center" wrapText="1"/>
    </xf>
    <xf numFmtId="178" fontId="0" fillId="4" borderId="23" xfId="2" applyNumberFormat="1" applyFont="1" applyFill="1" applyBorder="1" applyAlignment="1">
      <alignment horizontal="right" vertical="center" wrapText="1"/>
    </xf>
    <xf numFmtId="178" fontId="0" fillId="0" borderId="23" xfId="2" applyNumberFormat="1" applyFont="1" applyFill="1" applyBorder="1" applyAlignment="1">
      <alignment horizontal="right" vertical="center" wrapText="1"/>
    </xf>
    <xf numFmtId="0" fontId="1" fillId="0" borderId="32" xfId="1" applyBorder="1" applyAlignment="1">
      <alignment vertical="center"/>
    </xf>
    <xf numFmtId="0" fontId="7" fillId="4" borderId="34" xfId="1" applyFont="1" applyFill="1" applyBorder="1" applyAlignment="1">
      <alignment horizontal="left" vertical="center" wrapText="1"/>
    </xf>
    <xf numFmtId="0" fontId="7" fillId="4" borderId="42" xfId="1" applyFont="1" applyFill="1" applyBorder="1" applyAlignment="1">
      <alignment horizontal="left" vertical="center" wrapText="1"/>
    </xf>
    <xf numFmtId="0" fontId="7" fillId="4" borderId="32" xfId="1" applyFont="1" applyFill="1" applyBorder="1" applyAlignment="1">
      <alignment horizontal="right" vertical="center" wrapText="1"/>
    </xf>
    <xf numFmtId="0" fontId="7" fillId="4" borderId="33" xfId="1" applyFont="1" applyFill="1" applyBorder="1" applyAlignment="1">
      <alignment horizontal="left" vertical="center" wrapText="1"/>
    </xf>
    <xf numFmtId="0" fontId="7" fillId="4" borderId="69" xfId="1" applyFont="1" applyFill="1" applyBorder="1" applyAlignment="1">
      <alignment horizontal="left" vertical="center"/>
    </xf>
    <xf numFmtId="0" fontId="7" fillId="4" borderId="49" xfId="1" applyFont="1" applyFill="1" applyBorder="1" applyAlignment="1">
      <alignment horizontal="left" vertical="center"/>
    </xf>
    <xf numFmtId="0" fontId="1" fillId="4" borderId="70" xfId="1" applyFill="1" applyBorder="1" applyAlignment="1">
      <alignment vertical="center" wrapText="1"/>
    </xf>
    <xf numFmtId="38" fontId="0" fillId="4" borderId="34" xfId="2" applyFont="1" applyFill="1" applyBorder="1" applyAlignment="1">
      <alignment horizontal="right" vertical="center" wrapText="1"/>
    </xf>
    <xf numFmtId="0" fontId="1" fillId="0" borderId="23" xfId="1" applyBorder="1" applyAlignment="1">
      <alignment horizontal="center" vertical="center" shrinkToFit="1"/>
    </xf>
    <xf numFmtId="0" fontId="0" fillId="0" borderId="34" xfId="2" applyNumberFormat="1" applyFont="1" applyFill="1" applyBorder="1" applyAlignment="1">
      <alignment horizontal="right" vertical="center" wrapText="1"/>
    </xf>
    <xf numFmtId="38" fontId="0" fillId="2" borderId="47" xfId="4" applyFont="1" applyFill="1" applyBorder="1" applyAlignment="1">
      <alignment horizontal="right" vertical="center" wrapText="1"/>
    </xf>
    <xf numFmtId="38" fontId="0" fillId="3" borderId="31" xfId="4" applyFont="1" applyFill="1" applyBorder="1" applyAlignment="1">
      <alignment horizontal="right" vertical="center" wrapText="1"/>
    </xf>
    <xf numFmtId="0" fontId="1" fillId="0" borderId="8" xfId="1" applyBorder="1" applyAlignment="1">
      <alignment horizontal="center" vertical="center"/>
    </xf>
    <xf numFmtId="0" fontId="1" fillId="0" borderId="9" xfId="1" applyBorder="1" applyAlignment="1">
      <alignment horizontal="center" vertical="center"/>
    </xf>
    <xf numFmtId="0" fontId="1" fillId="0" borderId="10" xfId="1" applyBorder="1" applyAlignment="1">
      <alignment horizontal="center" vertical="center"/>
    </xf>
    <xf numFmtId="0" fontId="1" fillId="0" borderId="7" xfId="1" applyBorder="1" applyAlignment="1">
      <alignment horizontal="center" vertical="center"/>
    </xf>
    <xf numFmtId="0" fontId="1" fillId="0" borderId="0" xfId="1" applyBorder="1" applyAlignment="1">
      <alignment horizontal="center" vertical="center"/>
    </xf>
    <xf numFmtId="0" fontId="1" fillId="0" borderId="13" xfId="1" applyBorder="1" applyAlignment="1">
      <alignment horizontal="center" vertical="center"/>
    </xf>
    <xf numFmtId="3" fontId="1" fillId="0" borderId="29" xfId="1" applyNumberFormat="1" applyBorder="1" applyAlignment="1">
      <alignment horizontal="center" vertical="center" wrapText="1"/>
    </xf>
    <xf numFmtId="3" fontId="1" fillId="0" borderId="15" xfId="1" applyNumberFormat="1" applyBorder="1" applyAlignment="1">
      <alignment horizontal="center" vertical="center" wrapText="1"/>
    </xf>
    <xf numFmtId="3" fontId="1" fillId="0" borderId="24" xfId="1" applyNumberFormat="1" applyBorder="1" applyAlignment="1">
      <alignment horizontal="center" vertical="center" wrapText="1"/>
    </xf>
    <xf numFmtId="0" fontId="1" fillId="0" borderId="11" xfId="1" applyBorder="1" applyAlignment="1">
      <alignment horizontal="center" vertical="center"/>
    </xf>
    <xf numFmtId="0" fontId="1" fillId="0" borderId="14" xfId="1" applyBorder="1" applyAlignment="1">
      <alignment horizontal="center" vertical="center"/>
    </xf>
    <xf numFmtId="0" fontId="1" fillId="0" borderId="68" xfId="1" applyBorder="1" applyAlignment="1">
      <alignment horizontal="center" vertical="center"/>
    </xf>
    <xf numFmtId="0" fontId="1" fillId="0" borderId="21" xfId="1" applyBorder="1" applyAlignment="1">
      <alignment horizontal="center" vertical="center"/>
    </xf>
    <xf numFmtId="0" fontId="1" fillId="0" borderId="22" xfId="1" applyBorder="1" applyAlignment="1">
      <alignment horizontal="center" vertical="center"/>
    </xf>
    <xf numFmtId="0" fontId="7" fillId="0" borderId="34" xfId="1" applyFont="1" applyBorder="1" applyAlignment="1">
      <alignment horizontal="left" vertical="center" wrapText="1"/>
    </xf>
    <xf numFmtId="0" fontId="7" fillId="0" borderId="19" xfId="1" applyFont="1" applyBorder="1" applyAlignment="1">
      <alignment horizontal="left" vertical="center" wrapText="1"/>
    </xf>
    <xf numFmtId="0" fontId="7" fillId="0" borderId="25" xfId="1" applyFont="1" applyBorder="1" applyAlignment="1">
      <alignment horizontal="left" vertical="center" wrapText="1"/>
    </xf>
    <xf numFmtId="0" fontId="7" fillId="0" borderId="26" xfId="1" applyFont="1" applyBorder="1" applyAlignment="1">
      <alignment horizontal="left" vertical="center" wrapText="1"/>
    </xf>
    <xf numFmtId="0" fontId="7" fillId="0" borderId="30" xfId="1" applyFont="1" applyBorder="1" applyAlignment="1">
      <alignment horizontal="left" vertical="center" wrapText="1"/>
    </xf>
    <xf numFmtId="0" fontId="7" fillId="0" borderId="0" xfId="1" applyFont="1" applyBorder="1" applyAlignment="1">
      <alignment horizontal="left" vertical="center" wrapText="1"/>
    </xf>
    <xf numFmtId="0" fontId="7" fillId="0" borderId="37" xfId="1" applyFont="1" applyBorder="1" applyAlignment="1">
      <alignment horizontal="left" vertical="center" wrapText="1"/>
    </xf>
    <xf numFmtId="0" fontId="7" fillId="0" borderId="45" xfId="1" applyFont="1" applyBorder="1" applyAlignment="1">
      <alignment horizontal="left" vertical="center" wrapText="1"/>
    </xf>
    <xf numFmtId="0" fontId="7" fillId="0" borderId="42" xfId="1" applyFont="1" applyBorder="1" applyAlignment="1">
      <alignment horizontal="left" vertical="center"/>
    </xf>
    <xf numFmtId="0" fontId="7" fillId="0" borderId="32" xfId="1" applyFont="1" applyBorder="1" applyAlignment="1">
      <alignment horizontal="left" vertical="center"/>
    </xf>
    <xf numFmtId="0" fontId="1" fillId="0" borderId="34" xfId="1" applyFont="1" applyBorder="1" applyAlignment="1">
      <alignment horizontal="left" vertical="center" wrapText="1"/>
    </xf>
    <xf numFmtId="0" fontId="1" fillId="0" borderId="42" xfId="1" applyBorder="1" applyAlignment="1">
      <alignment horizontal="left" vertical="center"/>
    </xf>
    <xf numFmtId="0" fontId="1" fillId="0" borderId="33" xfId="1" applyBorder="1" applyAlignment="1">
      <alignment horizontal="left" vertical="center"/>
    </xf>
    <xf numFmtId="0" fontId="1" fillId="0" borderId="42" xfId="1" applyFont="1" applyBorder="1" applyAlignment="1">
      <alignment horizontal="left" vertical="center" shrinkToFit="1"/>
    </xf>
    <xf numFmtId="0" fontId="1" fillId="0" borderId="32" xfId="1" applyFont="1" applyBorder="1" applyAlignment="1">
      <alignment horizontal="left" vertical="center" shrinkToFit="1"/>
    </xf>
    <xf numFmtId="0" fontId="1" fillId="0" borderId="33" xfId="1" applyFont="1" applyBorder="1" applyAlignment="1">
      <alignment horizontal="left" vertical="center" shrinkToFit="1"/>
    </xf>
    <xf numFmtId="0" fontId="9" fillId="0" borderId="42" xfId="1" applyFont="1" applyBorder="1" applyAlignment="1">
      <alignment horizontal="left" vertical="center"/>
    </xf>
    <xf numFmtId="0" fontId="9" fillId="0" borderId="32" xfId="1" applyFont="1" applyBorder="1" applyAlignment="1">
      <alignment horizontal="left" vertical="center"/>
    </xf>
    <xf numFmtId="0" fontId="1" fillId="0" borderId="4" xfId="1" applyBorder="1" applyAlignment="1">
      <alignment horizontal="left" vertical="center" shrinkToFit="1"/>
    </xf>
    <xf numFmtId="0" fontId="1" fillId="0" borderId="6" xfId="1" applyBorder="1" applyAlignment="1">
      <alignment horizontal="left" vertical="center" shrinkToFit="1"/>
    </xf>
    <xf numFmtId="0" fontId="1" fillId="0" borderId="12" xfId="1" applyBorder="1" applyAlignment="1">
      <alignment horizontal="center" vertical="center" wrapText="1"/>
    </xf>
    <xf numFmtId="0" fontId="1" fillId="0" borderId="15" xfId="1" applyBorder="1" applyAlignment="1">
      <alignment horizontal="center" vertical="center" wrapText="1"/>
    </xf>
    <xf numFmtId="0" fontId="1" fillId="0" borderId="15" xfId="1" applyBorder="1" applyAlignment="1">
      <alignment horizontal="center" vertical="center"/>
    </xf>
    <xf numFmtId="177" fontId="1" fillId="0" borderId="29" xfId="1" applyNumberFormat="1" applyBorder="1" applyAlignment="1">
      <alignment horizontal="left" vertical="center" wrapText="1"/>
    </xf>
    <xf numFmtId="177" fontId="1" fillId="0" borderId="15" xfId="1" applyNumberFormat="1" applyBorder="1" applyAlignment="1">
      <alignment horizontal="left" vertical="center" wrapText="1"/>
    </xf>
    <xf numFmtId="0" fontId="1" fillId="0" borderId="15" xfId="1" applyBorder="1" applyAlignment="1">
      <alignment horizontal="left" vertical="center" wrapText="1"/>
    </xf>
    <xf numFmtId="0" fontId="11" fillId="0" borderId="2" xfId="1" applyFont="1" applyBorder="1" applyAlignment="1">
      <alignment horizontal="left" vertical="center" wrapText="1"/>
    </xf>
    <xf numFmtId="0" fontId="12" fillId="0" borderId="3" xfId="1" applyFont="1" applyBorder="1">
      <alignment vertical="center"/>
    </xf>
    <xf numFmtId="0" fontId="1" fillId="0" borderId="34" xfId="1" applyBorder="1" applyAlignment="1">
      <alignment horizontal="left" vertical="center" wrapText="1"/>
    </xf>
    <xf numFmtId="0" fontId="1" fillId="0" borderId="34" xfId="1" applyBorder="1" applyAlignment="1">
      <alignment horizontal="left" vertical="center"/>
    </xf>
    <xf numFmtId="0" fontId="1" fillId="0" borderId="19" xfId="1" applyBorder="1" applyAlignment="1">
      <alignment horizontal="left" vertical="center"/>
    </xf>
    <xf numFmtId="0" fontId="7" fillId="0" borderId="1" xfId="1" applyFont="1" applyBorder="1" applyAlignment="1">
      <alignment horizontal="left" vertical="center" shrinkToFit="1"/>
    </xf>
    <xf numFmtId="0" fontId="7" fillId="0" borderId="2" xfId="1" applyFont="1" applyBorder="1" applyAlignment="1">
      <alignment horizontal="left" vertical="center" shrinkToFit="1"/>
    </xf>
    <xf numFmtId="0" fontId="7" fillId="0" borderId="3" xfId="1" applyFont="1" applyBorder="1" applyAlignment="1">
      <alignment horizontal="left" vertical="center" shrinkToFit="1"/>
    </xf>
    <xf numFmtId="0" fontId="7" fillId="0" borderId="4" xfId="1" applyFont="1" applyBorder="1" applyAlignment="1">
      <alignment horizontal="left" vertical="center" shrinkToFit="1"/>
    </xf>
    <xf numFmtId="0" fontId="7" fillId="5" borderId="7" xfId="1" applyFont="1" applyFill="1" applyBorder="1" applyAlignment="1">
      <alignment horizontal="center" vertical="center" textRotation="255"/>
    </xf>
    <xf numFmtId="0" fontId="7" fillId="5" borderId="49" xfId="1" applyFont="1" applyFill="1" applyBorder="1" applyAlignment="1">
      <alignment horizontal="center" vertical="center" textRotation="255"/>
    </xf>
    <xf numFmtId="0" fontId="7" fillId="5" borderId="48" xfId="1" applyFont="1" applyFill="1" applyBorder="1" applyAlignment="1">
      <alignment horizontal="center" vertical="center" textRotation="255"/>
    </xf>
    <xf numFmtId="0" fontId="9" fillId="0" borderId="60" xfId="1" applyFont="1" applyBorder="1" applyAlignment="1">
      <alignment horizontal="left" vertical="center"/>
    </xf>
    <xf numFmtId="0" fontId="9" fillId="0" borderId="61" xfId="1" applyFont="1" applyBorder="1" applyAlignment="1">
      <alignment horizontal="left" vertical="center"/>
    </xf>
    <xf numFmtId="0" fontId="15" fillId="0" borderId="28" xfId="1" applyFont="1" applyBorder="1" applyAlignment="1">
      <alignment horizontal="left" vertical="top" wrapText="1"/>
    </xf>
    <xf numFmtId="0" fontId="15" fillId="0" borderId="23" xfId="1" applyFont="1" applyBorder="1" applyAlignment="1">
      <alignment horizontal="left" vertical="top" wrapText="1"/>
    </xf>
    <xf numFmtId="0" fontId="9" fillId="0" borderId="31" xfId="1" applyFont="1" applyBorder="1" applyAlignment="1">
      <alignment horizontal="left" vertical="center"/>
    </xf>
    <xf numFmtId="0" fontId="9" fillId="0" borderId="21" xfId="1" applyFont="1" applyBorder="1" applyAlignment="1">
      <alignment horizontal="left" vertical="center"/>
    </xf>
    <xf numFmtId="0" fontId="9" fillId="0" borderId="34" xfId="1" applyFont="1" applyBorder="1" applyAlignment="1">
      <alignment horizontal="center" vertical="center" shrinkToFit="1"/>
    </xf>
    <xf numFmtId="0" fontId="9" fillId="0" borderId="14" xfId="1" applyFont="1" applyBorder="1" applyAlignment="1">
      <alignment horizontal="center" vertical="center" wrapText="1"/>
    </xf>
    <xf numFmtId="0" fontId="9" fillId="0" borderId="14" xfId="1" applyFont="1" applyBorder="1" applyAlignment="1">
      <alignment horizontal="center" vertical="center"/>
    </xf>
    <xf numFmtId="0" fontId="9" fillId="0" borderId="23" xfId="1" applyFont="1" applyBorder="1" applyAlignment="1">
      <alignment horizontal="center" vertical="center"/>
    </xf>
    <xf numFmtId="0" fontId="15" fillId="0" borderId="14" xfId="1" applyFont="1" applyBorder="1" applyAlignment="1">
      <alignment horizontal="left" vertical="top" wrapText="1"/>
    </xf>
    <xf numFmtId="0" fontId="9" fillId="0" borderId="34" xfId="1" applyFont="1" applyBorder="1" applyAlignment="1">
      <alignment horizontal="center" vertical="center"/>
    </xf>
    <xf numFmtId="0" fontId="9" fillId="0" borderId="28" xfId="1" applyFont="1" applyBorder="1" applyAlignment="1">
      <alignment horizontal="center" vertical="center"/>
    </xf>
    <xf numFmtId="0" fontId="9" fillId="0" borderId="28" xfId="1" applyFont="1" applyBorder="1" applyAlignment="1">
      <alignment horizontal="center" vertical="center" wrapText="1"/>
    </xf>
    <xf numFmtId="0" fontId="9" fillId="0" borderId="23" xfId="1" applyFont="1" applyBorder="1" applyAlignment="1">
      <alignment horizontal="center" vertical="center" wrapText="1"/>
    </xf>
    <xf numFmtId="0" fontId="20" fillId="0" borderId="28" xfId="1" applyFont="1" applyBorder="1" applyAlignment="1">
      <alignment horizontal="left" vertical="top" wrapText="1"/>
    </xf>
    <xf numFmtId="0" fontId="20" fillId="0" borderId="14" xfId="1" applyFont="1" applyBorder="1" applyAlignment="1">
      <alignment horizontal="left" vertical="top" wrapText="1"/>
    </xf>
    <xf numFmtId="0" fontId="20" fillId="0" borderId="23" xfId="1" applyFont="1" applyBorder="1" applyAlignment="1">
      <alignment horizontal="left" vertical="top" wrapText="1"/>
    </xf>
    <xf numFmtId="0" fontId="13" fillId="0" borderId="0" xfId="1" applyFont="1" applyAlignment="1">
      <alignment horizontal="center" vertical="center"/>
    </xf>
    <xf numFmtId="0" fontId="21" fillId="0" borderId="21" xfId="1" applyFont="1" applyBorder="1" applyAlignment="1">
      <alignment horizontal="center" vertical="center"/>
    </xf>
    <xf numFmtId="0" fontId="19" fillId="0" borderId="42" xfId="1" applyFont="1" applyBorder="1" applyAlignment="1">
      <alignment horizontal="center" vertical="center" shrinkToFit="1"/>
    </xf>
    <xf numFmtId="0" fontId="19" fillId="0" borderId="33" xfId="1" applyFont="1" applyBorder="1" applyAlignment="1">
      <alignment horizontal="center" vertical="center" shrinkToFit="1"/>
    </xf>
    <xf numFmtId="0" fontId="1" fillId="0" borderId="34" xfId="1" applyBorder="1" applyAlignment="1">
      <alignment horizontal="center" vertical="center"/>
    </xf>
    <xf numFmtId="0" fontId="1" fillId="0" borderId="16" xfId="1" applyBorder="1" applyAlignment="1">
      <alignment horizontal="left" vertical="center"/>
    </xf>
    <xf numFmtId="0" fontId="1" fillId="0" borderId="17" xfId="1" applyBorder="1" applyAlignment="1">
      <alignment horizontal="left" vertical="center"/>
    </xf>
    <xf numFmtId="0" fontId="1" fillId="0" borderId="18" xfId="1" applyBorder="1" applyAlignment="1">
      <alignment horizontal="left" vertical="center"/>
    </xf>
    <xf numFmtId="0" fontId="1" fillId="0" borderId="24" xfId="1" applyBorder="1" applyAlignment="1">
      <alignment horizontal="center" vertical="center"/>
    </xf>
    <xf numFmtId="0" fontId="7" fillId="0" borderId="34" xfId="1" applyFont="1" applyFill="1" applyBorder="1" applyAlignment="1">
      <alignment horizontal="left" vertical="center"/>
    </xf>
    <xf numFmtId="0" fontId="1" fillId="0" borderId="32" xfId="1" applyBorder="1" applyAlignment="1">
      <alignment horizontal="left" vertical="center"/>
    </xf>
    <xf numFmtId="0" fontId="1" fillId="5" borderId="49" xfId="1" applyFill="1" applyBorder="1" applyAlignment="1">
      <alignment horizontal="center" vertical="center" textRotation="255"/>
    </xf>
    <xf numFmtId="0" fontId="1" fillId="5" borderId="48" xfId="1" applyFill="1" applyBorder="1" applyAlignment="1">
      <alignment horizontal="center" vertical="center" textRotation="255"/>
    </xf>
    <xf numFmtId="0" fontId="1" fillId="0" borderId="42" xfId="1" applyBorder="1" applyAlignment="1">
      <alignment horizontal="left" vertical="center" wrapText="1"/>
    </xf>
    <xf numFmtId="0" fontId="1" fillId="0" borderId="32" xfId="1" applyBorder="1" applyAlignment="1">
      <alignment horizontal="left" vertical="center" wrapText="1"/>
    </xf>
    <xf numFmtId="0" fontId="1" fillId="0" borderId="45" xfId="1" applyFill="1" applyBorder="1">
      <alignment vertical="center"/>
    </xf>
    <xf numFmtId="0" fontId="1" fillId="0" borderId="45" xfId="1" applyFill="1" applyBorder="1" applyAlignment="1">
      <alignment vertical="center" wrapText="1"/>
    </xf>
    <xf numFmtId="0" fontId="9" fillId="0" borderId="45" xfId="1" applyFont="1" applyFill="1" applyBorder="1" applyAlignment="1">
      <alignment horizontal="left" vertical="center"/>
    </xf>
    <xf numFmtId="0" fontId="1" fillId="0" borderId="46" xfId="1" applyFill="1" applyBorder="1" applyAlignment="1">
      <alignment horizontal="right" vertical="center"/>
    </xf>
    <xf numFmtId="40" fontId="0" fillId="0" borderId="43" xfId="2" applyNumberFormat="1" applyFont="1" applyFill="1" applyBorder="1" applyAlignment="1">
      <alignment horizontal="right" vertical="center" wrapText="1"/>
    </xf>
    <xf numFmtId="177" fontId="1" fillId="0" borderId="50" xfId="1" applyNumberFormat="1" applyFill="1" applyBorder="1" applyAlignment="1">
      <alignment vertical="center" wrapText="1"/>
    </xf>
  </cellXfs>
  <cellStyles count="5">
    <cellStyle name="パーセント 2" xfId="3"/>
    <cellStyle name="桁区切り" xfId="4" builtinId="6"/>
    <cellStyle name="桁区切り 2" xfId="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13</xdr:col>
      <xdr:colOff>228601</xdr:colOff>
      <xdr:row>4</xdr:row>
      <xdr:rowOff>15240</xdr:rowOff>
    </xdr:from>
    <xdr:to>
      <xdr:col>18</xdr:col>
      <xdr:colOff>45720</xdr:colOff>
      <xdr:row>12</xdr:row>
      <xdr:rowOff>83820</xdr:rowOff>
    </xdr:to>
    <xdr:sp macro="" textlink="">
      <xdr:nvSpPr>
        <xdr:cNvPr id="2" name="四角形吹き出し 1">
          <a:extLst>
            <a:ext uri="{FF2B5EF4-FFF2-40B4-BE49-F238E27FC236}">
              <a16:creationId xmlns:a16="http://schemas.microsoft.com/office/drawing/2014/main" id="{00000000-0008-0000-0100-000002000000}"/>
            </a:ext>
          </a:extLst>
        </xdr:cNvPr>
        <xdr:cNvSpPr/>
      </xdr:nvSpPr>
      <xdr:spPr>
        <a:xfrm>
          <a:off x="10279381" y="754380"/>
          <a:ext cx="2674619" cy="1996440"/>
        </a:xfrm>
        <a:prstGeom prst="wedgeRectCallout">
          <a:avLst>
            <a:gd name="adj1" fmla="val -54474"/>
            <a:gd name="adj2" fmla="val -4601"/>
          </a:avLst>
        </a:prstGeom>
        <a:ln w="1905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付加価値額の拡大率は、要望調査における配分基準項目の目標ポイントとなっており、</a:t>
          </a:r>
          <a:r>
            <a:rPr kumimoji="1" lang="ja-JP" altLang="en-US" sz="1100" b="1">
              <a:solidFill>
                <a:srgbClr val="FF0000"/>
              </a:solidFill>
            </a:rPr>
            <a:t>要望調査で加点を受けた者は計画承認申請時にポイントに影響を及ぼす下方修正はできません</a:t>
          </a:r>
          <a:r>
            <a:rPr kumimoji="1" lang="ja-JP" altLang="en-US" sz="1100"/>
            <a:t>。なお、要望調査では</a:t>
          </a:r>
          <a:r>
            <a:rPr kumimoji="1" lang="en-US" altLang="ja-JP" sz="1100"/>
            <a:t>6</a:t>
          </a:r>
          <a:r>
            <a:rPr kumimoji="1" lang="ja-JP" altLang="en-US" sz="1100"/>
            <a:t>年度実績を用いたが、計画承認申請時に</a:t>
          </a:r>
          <a:r>
            <a:rPr kumimoji="1" lang="en-US" altLang="ja-JP" sz="1100"/>
            <a:t>7</a:t>
          </a:r>
          <a:r>
            <a:rPr kumimoji="1" lang="ja-JP" altLang="en-US" sz="1100"/>
            <a:t>年度実績が判明している場合は、現状値を</a:t>
          </a:r>
          <a:r>
            <a:rPr kumimoji="1" lang="en-US" altLang="ja-JP" sz="1100"/>
            <a:t>7</a:t>
          </a:r>
          <a:r>
            <a:rPr kumimoji="1" lang="ja-JP" altLang="en-US" sz="1100"/>
            <a:t>年度実績に修正して下さい。</a:t>
          </a:r>
          <a:endParaRPr kumimoji="1" lang="en-US" altLang="ja-JP" sz="1100"/>
        </a:p>
        <a:p>
          <a:pPr algn="l"/>
          <a:r>
            <a:rPr kumimoji="1" lang="ja-JP" altLang="en-US" sz="1100"/>
            <a:t>国の</a:t>
          </a:r>
          <a:r>
            <a:rPr kumimoji="1" lang="en-US" altLang="ja-JP" sz="1100"/>
            <a:t>R7</a:t>
          </a:r>
          <a:r>
            <a:rPr kumimoji="1" lang="ja-JP" altLang="en-US" sz="1100"/>
            <a:t>年度補正事業の場合、現状値の決算書は</a:t>
          </a:r>
          <a:r>
            <a:rPr kumimoji="1" lang="en-US" altLang="ja-JP" sz="1100"/>
            <a:t>R6</a:t>
          </a:r>
          <a:r>
            <a:rPr kumimoji="1" lang="ja-JP" altLang="en-US" sz="1100"/>
            <a:t>年度分で構いません。</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13</xdr:col>
      <xdr:colOff>266700</xdr:colOff>
      <xdr:row>3</xdr:row>
      <xdr:rowOff>120014</xdr:rowOff>
    </xdr:from>
    <xdr:to>
      <xdr:col>15</xdr:col>
      <xdr:colOff>548640</xdr:colOff>
      <xdr:row>21</xdr:row>
      <xdr:rowOff>228600</xdr:rowOff>
    </xdr:to>
    <xdr:sp macro="" textlink="">
      <xdr:nvSpPr>
        <xdr:cNvPr id="2" name="四角形吹き出し 1">
          <a:extLst>
            <a:ext uri="{FF2B5EF4-FFF2-40B4-BE49-F238E27FC236}">
              <a16:creationId xmlns:a16="http://schemas.microsoft.com/office/drawing/2014/main" id="{00000000-0008-0000-0200-000002000000}"/>
            </a:ext>
          </a:extLst>
        </xdr:cNvPr>
        <xdr:cNvSpPr/>
      </xdr:nvSpPr>
      <xdr:spPr>
        <a:xfrm>
          <a:off x="10271760" y="737234"/>
          <a:ext cx="1287780" cy="4970146"/>
        </a:xfrm>
        <a:prstGeom prst="wedgeRectCallout">
          <a:avLst>
            <a:gd name="adj1" fmla="val -123796"/>
            <a:gd name="adj2" fmla="val -33159"/>
          </a:avLst>
        </a:prstGeom>
        <a:ln w="1905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付加価値額の拡大率は、要望調査における配分基準項目の目標ポイントとなっており、</a:t>
          </a:r>
          <a:r>
            <a:rPr kumimoji="1" lang="ja-JP" altLang="en-US" sz="1100" b="1">
              <a:solidFill>
                <a:srgbClr val="FF0000"/>
              </a:solidFill>
            </a:rPr>
            <a:t>要望調査で加点を受けた者は計画承認申請時にポイントに影響を及ぼす下方修正はできません</a:t>
          </a:r>
          <a:r>
            <a:rPr kumimoji="1" lang="ja-JP" altLang="en-US" sz="1100"/>
            <a:t>。</a:t>
          </a:r>
          <a:endParaRPr kumimoji="1" lang="en-US" altLang="ja-JP" sz="1100"/>
        </a:p>
        <a:p>
          <a:pPr algn="l"/>
          <a:r>
            <a:rPr kumimoji="1" lang="ja-JP" altLang="en-US" sz="1100"/>
            <a:t>なお、</a:t>
          </a:r>
          <a:r>
            <a:rPr kumimoji="1" lang="en-US" altLang="ja-JP" sz="1100"/>
            <a:t>R7</a:t>
          </a:r>
          <a:r>
            <a:rPr kumimoji="1" lang="ja-JP" altLang="en-US" sz="1100"/>
            <a:t>補正予算による要望調査では</a:t>
          </a:r>
          <a:r>
            <a:rPr kumimoji="1" lang="en-US" altLang="ja-JP" sz="1100"/>
            <a:t>6</a:t>
          </a:r>
          <a:r>
            <a:rPr kumimoji="1" lang="ja-JP" altLang="en-US" sz="1100"/>
            <a:t>年度実績を現状値とし用いて下さい。</a:t>
          </a:r>
        </a:p>
      </xdr:txBody>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52"/>
  <sheetViews>
    <sheetView tabSelected="1" view="pageBreakPreview" zoomScaleNormal="100" zoomScaleSheetLayoutView="100" workbookViewId="0">
      <selection activeCell="A6" sqref="A6:H6"/>
    </sheetView>
  </sheetViews>
  <sheetFormatPr defaultColWidth="9" defaultRowHeight="13.2" x14ac:dyDescent="0.2"/>
  <cols>
    <col min="1" max="4" width="2.6640625" style="4" customWidth="1"/>
    <col min="5" max="7" width="10.6640625" style="4" customWidth="1"/>
    <col min="8" max="8" width="3.6640625" style="4" customWidth="1"/>
    <col min="9" max="9" width="12.109375" style="4" hidden="1" customWidth="1"/>
    <col min="10" max="10" width="16.6640625" style="4" customWidth="1"/>
    <col min="11" max="11" width="18.33203125" style="4" customWidth="1"/>
    <col min="12" max="12" width="18.109375" style="4" customWidth="1"/>
    <col min="13" max="13" width="18.77734375" style="4" customWidth="1"/>
    <col min="14" max="14" width="15.33203125" style="4" bestFit="1" customWidth="1"/>
    <col min="15" max="15" width="15.33203125" style="4" customWidth="1"/>
    <col min="16" max="16" width="30.6640625" style="4" customWidth="1"/>
    <col min="17" max="17" width="5.6640625" style="4" customWidth="1"/>
    <col min="18" max="16384" width="9" style="4"/>
  </cols>
  <sheetData>
    <row r="1" spans="1:20" ht="18" customHeight="1" x14ac:dyDescent="0.2">
      <c r="A1" s="1" t="s">
        <v>0</v>
      </c>
      <c r="B1" s="2"/>
      <c r="C1" s="2"/>
      <c r="D1" s="2"/>
      <c r="E1" s="2"/>
      <c r="F1" s="2"/>
      <c r="G1" s="2"/>
      <c r="H1" s="3"/>
      <c r="I1" s="3"/>
      <c r="S1" s="5"/>
    </row>
    <row r="2" spans="1:20" ht="13.8" thickBot="1" x14ac:dyDescent="0.25">
      <c r="H2" s="6"/>
      <c r="I2" s="6"/>
    </row>
    <row r="3" spans="1:20" ht="17.25" customHeight="1" thickBot="1" x14ac:dyDescent="0.25">
      <c r="A3" s="273" t="s">
        <v>1</v>
      </c>
      <c r="B3" s="274"/>
      <c r="C3" s="274"/>
      <c r="D3" s="274"/>
      <c r="E3" s="275"/>
      <c r="F3" s="276"/>
      <c r="G3" s="274"/>
      <c r="H3" s="274"/>
      <c r="I3" s="274"/>
      <c r="J3" s="274"/>
      <c r="K3" s="275"/>
      <c r="L3" s="7" t="s">
        <v>2</v>
      </c>
      <c r="M3" s="260"/>
      <c r="N3" s="261"/>
      <c r="O3" s="199"/>
      <c r="P3" s="199"/>
      <c r="S3" s="5"/>
    </row>
    <row r="4" spans="1:20" ht="9.9" customHeight="1" thickBot="1" x14ac:dyDescent="0.25">
      <c r="H4" s="6"/>
      <c r="I4" s="6"/>
    </row>
    <row r="5" spans="1:20" x14ac:dyDescent="0.2">
      <c r="A5" s="228" t="s">
        <v>166</v>
      </c>
      <c r="B5" s="229"/>
      <c r="C5" s="229"/>
      <c r="D5" s="229"/>
      <c r="E5" s="229"/>
      <c r="F5" s="229"/>
      <c r="G5" s="229"/>
      <c r="H5" s="230"/>
      <c r="I5" s="9" t="s">
        <v>113</v>
      </c>
      <c r="J5" s="9" t="s">
        <v>120</v>
      </c>
      <c r="K5" s="9" t="s">
        <v>3</v>
      </c>
      <c r="L5" s="9" t="s">
        <v>4</v>
      </c>
      <c r="M5" s="9" t="s">
        <v>5</v>
      </c>
      <c r="N5" s="237" t="s">
        <v>6</v>
      </c>
      <c r="O5" s="237" t="s">
        <v>163</v>
      </c>
      <c r="P5" s="262" t="s">
        <v>152</v>
      </c>
    </row>
    <row r="6" spans="1:20" x14ac:dyDescent="0.2">
      <c r="A6" s="231" t="s">
        <v>178</v>
      </c>
      <c r="B6" s="232"/>
      <c r="C6" s="232"/>
      <c r="D6" s="232"/>
      <c r="E6" s="232"/>
      <c r="F6" s="232"/>
      <c r="G6" s="232"/>
      <c r="H6" s="233"/>
      <c r="I6" s="12"/>
      <c r="J6" s="12" t="s">
        <v>174</v>
      </c>
      <c r="K6" s="12" t="s">
        <v>175</v>
      </c>
      <c r="L6" s="12" t="s">
        <v>176</v>
      </c>
      <c r="M6" s="12" t="s">
        <v>177</v>
      </c>
      <c r="N6" s="238"/>
      <c r="O6" s="238"/>
      <c r="P6" s="263"/>
    </row>
    <row r="7" spans="1:20" x14ac:dyDescent="0.2">
      <c r="A7" s="231" t="s">
        <v>179</v>
      </c>
      <c r="B7" s="232"/>
      <c r="C7" s="232"/>
      <c r="D7" s="232"/>
      <c r="E7" s="232"/>
      <c r="F7" s="232"/>
      <c r="G7" s="232"/>
      <c r="H7" s="233"/>
      <c r="I7" s="11" t="s">
        <v>114</v>
      </c>
      <c r="J7" s="158" t="s">
        <v>136</v>
      </c>
      <c r="K7" s="158" t="s">
        <v>133</v>
      </c>
      <c r="L7" s="158" t="s">
        <v>134</v>
      </c>
      <c r="M7" s="158" t="s">
        <v>135</v>
      </c>
      <c r="N7" s="12" t="s">
        <v>7</v>
      </c>
      <c r="O7" s="12" t="s">
        <v>164</v>
      </c>
      <c r="P7" s="264"/>
    </row>
    <row r="8" spans="1:20" x14ac:dyDescent="0.2">
      <c r="A8" s="239"/>
      <c r="B8" s="240"/>
      <c r="C8" s="240"/>
      <c r="D8" s="240"/>
      <c r="E8" s="240"/>
      <c r="F8" s="240"/>
      <c r="G8" s="240"/>
      <c r="H8" s="241"/>
      <c r="I8" s="12" t="s">
        <v>8</v>
      </c>
      <c r="J8" s="12" t="s">
        <v>8</v>
      </c>
      <c r="K8" s="12" t="s">
        <v>9</v>
      </c>
      <c r="L8" s="12" t="s">
        <v>10</v>
      </c>
      <c r="M8" s="12" t="s">
        <v>11</v>
      </c>
      <c r="N8" s="13" t="s">
        <v>12</v>
      </c>
      <c r="O8" s="13" t="s">
        <v>165</v>
      </c>
      <c r="P8" s="264"/>
    </row>
    <row r="9" spans="1:20" ht="27.9" customHeight="1" thickBot="1" x14ac:dyDescent="0.25">
      <c r="A9" s="14" t="str">
        <f>+IF(J45=0,"①付加価値額（円）","①付加価値額（円/人）")</f>
        <v>①付加価値額（円）</v>
      </c>
      <c r="B9" s="15"/>
      <c r="C9" s="15"/>
      <c r="D9" s="15"/>
      <c r="E9" s="15"/>
      <c r="F9" s="16"/>
      <c r="G9" s="16"/>
      <c r="H9" s="17" t="s">
        <v>13</v>
      </c>
      <c r="I9" s="18" t="e">
        <f>I11-I25+I36</f>
        <v>#REF!</v>
      </c>
      <c r="J9" s="18">
        <f>(J11-J25)+J36</f>
        <v>0</v>
      </c>
      <c r="K9" s="18">
        <f t="shared" ref="K9:M9" si="0">(K11-K25)+K36</f>
        <v>0</v>
      </c>
      <c r="L9" s="18">
        <f t="shared" si="0"/>
        <v>0</v>
      </c>
      <c r="M9" s="18">
        <f t="shared" si="0"/>
        <v>0</v>
      </c>
      <c r="N9" s="109" t="e">
        <f>(M9-J9)/J9*100</f>
        <v>#DIV/0!</v>
      </c>
      <c r="O9" s="226">
        <f>M9-J9</f>
        <v>0</v>
      </c>
      <c r="P9" s="19"/>
    </row>
    <row r="10" spans="1:20" ht="9.9" customHeight="1" thickBot="1" x14ac:dyDescent="0.25">
      <c r="A10" s="20"/>
      <c r="B10" s="21"/>
      <c r="C10" s="21"/>
      <c r="D10" s="21"/>
      <c r="E10" s="21"/>
      <c r="F10" s="21"/>
      <c r="G10" s="21"/>
      <c r="H10" s="21"/>
      <c r="I10" s="22"/>
      <c r="J10" s="22"/>
      <c r="K10" s="22"/>
      <c r="L10" s="22"/>
      <c r="M10" s="22"/>
      <c r="N10" s="22"/>
      <c r="O10" s="22"/>
      <c r="P10" s="23"/>
    </row>
    <row r="11" spans="1:20" ht="27.9" customHeight="1" x14ac:dyDescent="0.2">
      <c r="A11" s="24" t="s">
        <v>14</v>
      </c>
      <c r="B11" s="25"/>
      <c r="C11" s="25"/>
      <c r="D11" s="25"/>
      <c r="E11" s="25"/>
      <c r="F11" s="25"/>
      <c r="G11" s="25"/>
      <c r="H11" s="26"/>
      <c r="I11" s="27">
        <f>SUM(I12:I21)</f>
        <v>17740257.818181816</v>
      </c>
      <c r="J11" s="27">
        <f>J12+J13+J14+J18</f>
        <v>0</v>
      </c>
      <c r="K11" s="27">
        <f t="shared" ref="K11:M11" si="1">K12+K13+K14+K18</f>
        <v>0</v>
      </c>
      <c r="L11" s="27">
        <f t="shared" si="1"/>
        <v>0</v>
      </c>
      <c r="M11" s="27">
        <f t="shared" si="1"/>
        <v>0</v>
      </c>
      <c r="N11" s="63" t="e">
        <f>(M11-J11)/J11*100</f>
        <v>#DIV/0!</v>
      </c>
      <c r="O11" s="227">
        <f>M11-J11</f>
        <v>0</v>
      </c>
      <c r="P11" s="28"/>
    </row>
    <row r="12" spans="1:20" ht="24.9" customHeight="1" x14ac:dyDescent="0.2">
      <c r="A12" s="29"/>
      <c r="B12" s="270" t="s">
        <v>137</v>
      </c>
      <c r="C12" s="270"/>
      <c r="D12" s="270"/>
      <c r="E12" s="270"/>
      <c r="F12" s="258" t="s">
        <v>139</v>
      </c>
      <c r="G12" s="259"/>
      <c r="H12" s="161">
        <v>1</v>
      </c>
      <c r="I12" s="31">
        <f>13862358*(12/11)</f>
        <v>15122572.363636363</v>
      </c>
      <c r="J12" s="31"/>
      <c r="K12" s="31"/>
      <c r="L12" s="31"/>
      <c r="M12" s="31"/>
      <c r="N12" s="174"/>
      <c r="O12" s="174"/>
      <c r="P12" s="265" t="s">
        <v>167</v>
      </c>
      <c r="T12" s="30"/>
    </row>
    <row r="13" spans="1:20" ht="24.9" customHeight="1" x14ac:dyDescent="0.2">
      <c r="A13" s="29"/>
      <c r="B13" s="270"/>
      <c r="C13" s="270"/>
      <c r="D13" s="270"/>
      <c r="E13" s="270"/>
      <c r="F13" s="110" t="s">
        <v>23</v>
      </c>
      <c r="G13" s="111"/>
      <c r="H13" s="161">
        <v>2</v>
      </c>
      <c r="I13" s="31"/>
      <c r="J13" s="31"/>
      <c r="K13" s="31"/>
      <c r="L13" s="31"/>
      <c r="M13" s="31"/>
      <c r="N13" s="174"/>
      <c r="O13" s="174"/>
      <c r="P13" s="266"/>
      <c r="T13" s="30"/>
    </row>
    <row r="14" spans="1:20" ht="24.9" customHeight="1" x14ac:dyDescent="0.2">
      <c r="A14" s="29"/>
      <c r="B14" s="270"/>
      <c r="C14" s="270"/>
      <c r="D14" s="270"/>
      <c r="E14" s="270"/>
      <c r="F14" s="46" t="s">
        <v>138</v>
      </c>
      <c r="G14" s="111"/>
      <c r="H14" s="161">
        <v>3</v>
      </c>
      <c r="I14" s="31"/>
      <c r="J14" s="31">
        <f>J15+J16</f>
        <v>0</v>
      </c>
      <c r="K14" s="31">
        <f t="shared" ref="K14:M14" si="2">K15+K16</f>
        <v>0</v>
      </c>
      <c r="L14" s="31">
        <f t="shared" si="2"/>
        <v>0</v>
      </c>
      <c r="M14" s="31">
        <f t="shared" si="2"/>
        <v>0</v>
      </c>
      <c r="N14" s="174"/>
      <c r="O14" s="174"/>
      <c r="P14" s="266"/>
      <c r="T14" s="30"/>
    </row>
    <row r="15" spans="1:20" ht="24.9" customHeight="1" x14ac:dyDescent="0.2">
      <c r="A15" s="29"/>
      <c r="B15" s="270"/>
      <c r="C15" s="270"/>
      <c r="D15" s="270"/>
      <c r="E15" s="270"/>
      <c r="F15" s="165"/>
      <c r="G15" s="163" t="s">
        <v>146</v>
      </c>
      <c r="H15" s="161">
        <v>4</v>
      </c>
      <c r="I15" s="31"/>
      <c r="J15" s="162"/>
      <c r="K15" s="31"/>
      <c r="L15" s="31"/>
      <c r="M15" s="31"/>
      <c r="N15" s="174"/>
      <c r="O15" s="174"/>
      <c r="P15" s="266"/>
      <c r="T15" s="30"/>
    </row>
    <row r="16" spans="1:20" ht="24.9" customHeight="1" x14ac:dyDescent="0.2">
      <c r="A16" s="29"/>
      <c r="B16" s="270"/>
      <c r="C16" s="270"/>
      <c r="D16" s="270"/>
      <c r="E16" s="270"/>
      <c r="F16" s="164"/>
      <c r="G16" s="41"/>
      <c r="H16" s="161">
        <v>5</v>
      </c>
      <c r="I16" s="160"/>
      <c r="J16" s="160">
        <v>0</v>
      </c>
      <c r="K16" s="160"/>
      <c r="L16" s="160"/>
      <c r="M16" s="160"/>
      <c r="N16" s="174"/>
      <c r="O16" s="174"/>
      <c r="P16" s="267"/>
      <c r="T16" s="30"/>
    </row>
    <row r="17" spans="1:20" ht="24.9" customHeight="1" x14ac:dyDescent="0.2">
      <c r="A17" s="29"/>
      <c r="B17" s="270" t="s">
        <v>145</v>
      </c>
      <c r="C17" s="270"/>
      <c r="D17" s="270"/>
      <c r="E17" s="270"/>
      <c r="F17" s="167" t="s">
        <v>140</v>
      </c>
      <c r="G17" s="111"/>
      <c r="H17" s="161">
        <v>6</v>
      </c>
      <c r="I17" s="31">
        <f>2399207*(12/11)</f>
        <v>2617316.7272727271</v>
      </c>
      <c r="J17" s="31">
        <f>J18+J19</f>
        <v>0</v>
      </c>
      <c r="K17" s="31">
        <f t="shared" ref="K17:M17" si="3">K18+K19</f>
        <v>0</v>
      </c>
      <c r="L17" s="31">
        <f t="shared" si="3"/>
        <v>0</v>
      </c>
      <c r="M17" s="31">
        <f t="shared" si="3"/>
        <v>0</v>
      </c>
      <c r="N17" s="174"/>
      <c r="O17" s="174"/>
      <c r="P17" s="59" t="s">
        <v>153</v>
      </c>
      <c r="T17" s="30"/>
    </row>
    <row r="18" spans="1:20" ht="24.9" customHeight="1" x14ac:dyDescent="0.2">
      <c r="A18" s="29"/>
      <c r="B18" s="270"/>
      <c r="C18" s="270"/>
      <c r="D18" s="270"/>
      <c r="E18" s="270"/>
      <c r="F18" s="168"/>
      <c r="G18" s="110" t="s">
        <v>141</v>
      </c>
      <c r="H18" s="161">
        <v>7</v>
      </c>
      <c r="I18" s="31"/>
      <c r="J18" s="31">
        <v>0</v>
      </c>
      <c r="K18" s="31"/>
      <c r="L18" s="31"/>
      <c r="M18" s="31"/>
      <c r="N18" s="174"/>
      <c r="O18" s="200"/>
      <c r="P18" s="60"/>
      <c r="T18" s="30"/>
    </row>
    <row r="19" spans="1:20" ht="24.9" customHeight="1" x14ac:dyDescent="0.2">
      <c r="A19" s="29"/>
      <c r="B19" s="270"/>
      <c r="C19" s="270"/>
      <c r="D19" s="270"/>
      <c r="E19" s="270"/>
      <c r="F19" s="166"/>
      <c r="G19" s="110" t="s">
        <v>144</v>
      </c>
      <c r="H19" s="161">
        <v>8</v>
      </c>
      <c r="I19" s="31"/>
      <c r="J19" s="173"/>
      <c r="K19" s="173"/>
      <c r="L19" s="173"/>
      <c r="M19" s="173"/>
      <c r="N19" s="174"/>
      <c r="O19" s="200"/>
      <c r="P19" s="175" t="s">
        <v>153</v>
      </c>
      <c r="T19" s="30"/>
    </row>
    <row r="20" spans="1:20" ht="24.9" customHeight="1" x14ac:dyDescent="0.2">
      <c r="A20" s="29"/>
      <c r="B20" s="270"/>
      <c r="C20" s="270"/>
      <c r="D20" s="270"/>
      <c r="E20" s="270"/>
      <c r="F20" s="258" t="s">
        <v>142</v>
      </c>
      <c r="G20" s="259"/>
      <c r="H20" s="161">
        <v>9</v>
      </c>
      <c r="I20" s="31"/>
      <c r="J20" s="173"/>
      <c r="K20" s="173"/>
      <c r="L20" s="173"/>
      <c r="M20" s="173"/>
      <c r="N20" s="174"/>
      <c r="O20" s="200"/>
      <c r="P20" s="175" t="s">
        <v>153</v>
      </c>
      <c r="T20" s="30"/>
    </row>
    <row r="21" spans="1:20" ht="24.9" customHeight="1" x14ac:dyDescent="0.2">
      <c r="A21" s="29"/>
      <c r="B21" s="270"/>
      <c r="C21" s="270"/>
      <c r="D21" s="270"/>
      <c r="E21" s="270"/>
      <c r="F21" s="258" t="s">
        <v>143</v>
      </c>
      <c r="G21" s="259"/>
      <c r="H21" s="161">
        <v>10</v>
      </c>
      <c r="I21" s="31">
        <f>338*(12/11)</f>
        <v>368.72727272727269</v>
      </c>
      <c r="J21" s="173"/>
      <c r="K21" s="173"/>
      <c r="L21" s="173"/>
      <c r="M21" s="173"/>
      <c r="N21" s="174"/>
      <c r="O21" s="200"/>
      <c r="P21" s="176" t="s">
        <v>153</v>
      </c>
      <c r="T21" s="30"/>
    </row>
    <row r="22" spans="1:20" ht="24.9" customHeight="1" x14ac:dyDescent="0.2">
      <c r="A22" s="29"/>
      <c r="B22" s="271" t="s">
        <v>24</v>
      </c>
      <c r="C22" s="271"/>
      <c r="D22" s="271"/>
      <c r="E22" s="271"/>
      <c r="F22" s="41" t="s">
        <v>30</v>
      </c>
      <c r="G22" s="42"/>
      <c r="H22" s="161">
        <v>11</v>
      </c>
      <c r="I22" s="31"/>
      <c r="J22" s="173"/>
      <c r="K22" s="173"/>
      <c r="L22" s="173"/>
      <c r="M22" s="173"/>
      <c r="N22" s="174"/>
      <c r="O22" s="200"/>
      <c r="P22" s="177" t="s">
        <v>153</v>
      </c>
      <c r="T22" s="30"/>
    </row>
    <row r="23" spans="1:20" ht="24.9" customHeight="1" thickBot="1" x14ac:dyDescent="0.25">
      <c r="A23" s="33"/>
      <c r="B23" s="272"/>
      <c r="C23" s="272"/>
      <c r="D23" s="272"/>
      <c r="E23" s="272"/>
      <c r="F23" s="62" t="s">
        <v>105</v>
      </c>
      <c r="G23" s="51"/>
      <c r="H23" s="161">
        <v>12</v>
      </c>
      <c r="I23" s="34"/>
      <c r="J23" s="178"/>
      <c r="K23" s="178"/>
      <c r="L23" s="178"/>
      <c r="M23" s="178"/>
      <c r="N23" s="174"/>
      <c r="O23" s="201"/>
      <c r="P23" s="179" t="s">
        <v>153</v>
      </c>
      <c r="T23" s="30"/>
    </row>
    <row r="24" spans="1:20" ht="9.9" customHeight="1" thickBot="1" x14ac:dyDescent="0.25">
      <c r="A24" s="20"/>
      <c r="B24" s="21"/>
      <c r="C24" s="21"/>
      <c r="D24" s="21"/>
      <c r="E24" s="21"/>
      <c r="F24" s="21"/>
      <c r="G24" s="21"/>
      <c r="H24" s="126"/>
      <c r="I24" s="22"/>
      <c r="J24" s="22"/>
      <c r="K24" s="22"/>
      <c r="L24" s="22"/>
      <c r="M24" s="22"/>
      <c r="N24" s="22"/>
      <c r="O24" s="22"/>
      <c r="P24" s="23"/>
    </row>
    <row r="25" spans="1:20" ht="24.9" customHeight="1" x14ac:dyDescent="0.2">
      <c r="A25" s="35" t="s">
        <v>15</v>
      </c>
      <c r="B25" s="36"/>
      <c r="C25" s="36"/>
      <c r="D25" s="36"/>
      <c r="E25" s="36"/>
      <c r="F25" s="36"/>
      <c r="G25" s="142"/>
      <c r="H25" s="37"/>
      <c r="I25" s="71">
        <f>I26+I27+I28+I30+I32+I33+I34-I29</f>
        <v>15671248.363636363</v>
      </c>
      <c r="J25" s="71">
        <f>SUM(J26:J32)</f>
        <v>0</v>
      </c>
      <c r="K25" s="71">
        <f t="shared" ref="K25:M25" si="4">SUM(K26:K32)</f>
        <v>0</v>
      </c>
      <c r="L25" s="71">
        <f t="shared" si="4"/>
        <v>0</v>
      </c>
      <c r="M25" s="71">
        <f t="shared" si="4"/>
        <v>0</v>
      </c>
      <c r="N25" s="67" t="e">
        <f>(M25-J25)/J25*100</f>
        <v>#DIV/0!</v>
      </c>
      <c r="O25" s="202">
        <f>M25-J25</f>
        <v>0</v>
      </c>
      <c r="P25" s="39"/>
    </row>
    <row r="26" spans="1:20" ht="24.9" customHeight="1" x14ac:dyDescent="0.2">
      <c r="A26" s="40"/>
      <c r="B26" s="252" t="s">
        <v>147</v>
      </c>
      <c r="C26" s="252"/>
      <c r="D26" s="252"/>
      <c r="E26" s="252"/>
      <c r="F26" s="253" t="s">
        <v>148</v>
      </c>
      <c r="G26" s="254"/>
      <c r="H26" s="64">
        <v>13</v>
      </c>
      <c r="I26" s="49"/>
      <c r="J26" s="49"/>
      <c r="K26" s="49"/>
      <c r="L26" s="49"/>
      <c r="M26" s="49"/>
      <c r="N26" s="171"/>
      <c r="O26" s="203"/>
      <c r="P26" s="234"/>
    </row>
    <row r="27" spans="1:20" ht="24.9" customHeight="1" x14ac:dyDescent="0.2">
      <c r="A27" s="40"/>
      <c r="B27" s="252"/>
      <c r="C27" s="252"/>
      <c r="D27" s="252"/>
      <c r="E27" s="252"/>
      <c r="F27" s="253" t="s">
        <v>149</v>
      </c>
      <c r="G27" s="254"/>
      <c r="H27" s="64">
        <v>14</v>
      </c>
      <c r="I27" s="49">
        <f>13625681*(12/11)</f>
        <v>14864379.272727272</v>
      </c>
      <c r="J27" s="49"/>
      <c r="K27" s="49"/>
      <c r="L27" s="49"/>
      <c r="M27" s="49"/>
      <c r="N27" s="171"/>
      <c r="O27" s="203"/>
      <c r="P27" s="235"/>
    </row>
    <row r="28" spans="1:20" ht="24.9" customHeight="1" x14ac:dyDescent="0.2">
      <c r="A28" s="40"/>
      <c r="B28" s="252"/>
      <c r="C28" s="252"/>
      <c r="D28" s="252"/>
      <c r="E28" s="252"/>
      <c r="F28" s="253" t="s">
        <v>150</v>
      </c>
      <c r="G28" s="254"/>
      <c r="H28" s="64">
        <v>15</v>
      </c>
      <c r="I28" s="44"/>
      <c r="J28" s="44"/>
      <c r="K28" s="44"/>
      <c r="L28" s="44"/>
      <c r="M28" s="44"/>
      <c r="N28" s="171"/>
      <c r="O28" s="203"/>
      <c r="P28" s="235"/>
    </row>
    <row r="29" spans="1:20" ht="24.9" customHeight="1" x14ac:dyDescent="0.2">
      <c r="A29" s="40"/>
      <c r="B29" s="252"/>
      <c r="C29" s="252"/>
      <c r="D29" s="252"/>
      <c r="E29" s="252"/>
      <c r="F29" s="253"/>
      <c r="G29" s="254"/>
      <c r="H29" s="64">
        <v>16</v>
      </c>
      <c r="I29" s="49"/>
      <c r="J29" s="49"/>
      <c r="K29" s="49"/>
      <c r="L29" s="49"/>
      <c r="M29" s="49"/>
      <c r="N29" s="171"/>
      <c r="O29" s="203"/>
      <c r="P29" s="235"/>
    </row>
    <row r="30" spans="1:20" ht="24.9" customHeight="1" x14ac:dyDescent="0.2">
      <c r="A30" s="40"/>
      <c r="B30" s="252"/>
      <c r="C30" s="252"/>
      <c r="D30" s="252"/>
      <c r="E30" s="252"/>
      <c r="F30" s="253"/>
      <c r="G30" s="254"/>
      <c r="H30" s="64">
        <v>17</v>
      </c>
      <c r="I30" s="44">
        <f>465230*(12/11)</f>
        <v>507523.63636363635</v>
      </c>
      <c r="J30" s="44"/>
      <c r="K30" s="44"/>
      <c r="L30" s="44"/>
      <c r="M30" s="44"/>
      <c r="N30" s="171"/>
      <c r="O30" s="203"/>
      <c r="P30" s="235"/>
      <c r="Q30" s="30"/>
    </row>
    <row r="31" spans="1:20" ht="24.9" customHeight="1" x14ac:dyDescent="0.2">
      <c r="A31" s="40"/>
      <c r="B31" s="255" t="s">
        <v>151</v>
      </c>
      <c r="C31" s="256"/>
      <c r="D31" s="256"/>
      <c r="E31" s="256"/>
      <c r="F31" s="256"/>
      <c r="G31" s="257"/>
      <c r="H31" s="64">
        <v>18</v>
      </c>
      <c r="I31" s="44"/>
      <c r="J31" s="44"/>
      <c r="K31" s="44"/>
      <c r="L31" s="44"/>
      <c r="M31" s="44"/>
      <c r="N31" s="171"/>
      <c r="O31" s="203"/>
      <c r="P31" s="235"/>
      <c r="Q31" s="30"/>
    </row>
    <row r="32" spans="1:20" ht="32.4" customHeight="1" x14ac:dyDescent="0.2">
      <c r="A32" s="40"/>
      <c r="B32" s="252" t="s">
        <v>26</v>
      </c>
      <c r="C32" s="252"/>
      <c r="D32" s="252"/>
      <c r="E32" s="252"/>
      <c r="F32" s="253" t="s">
        <v>28</v>
      </c>
      <c r="G32" s="254"/>
      <c r="H32" s="64">
        <v>19</v>
      </c>
      <c r="I32" s="44">
        <f>274400*(12/11)</f>
        <v>299345.45454545453</v>
      </c>
      <c r="J32" s="44"/>
      <c r="K32" s="44"/>
      <c r="L32" s="44"/>
      <c r="M32" s="44"/>
      <c r="N32" s="171"/>
      <c r="O32" s="203"/>
      <c r="P32" s="236"/>
      <c r="Q32" s="30"/>
    </row>
    <row r="33" spans="1:17" ht="24.9" customHeight="1" x14ac:dyDescent="0.2">
      <c r="A33" s="40"/>
      <c r="B33" s="252" t="s">
        <v>27</v>
      </c>
      <c r="C33" s="252"/>
      <c r="D33" s="252"/>
      <c r="E33" s="252"/>
      <c r="F33" s="160" t="s">
        <v>32</v>
      </c>
      <c r="G33" s="160"/>
      <c r="H33" s="64">
        <v>20</v>
      </c>
      <c r="I33" s="49"/>
      <c r="J33" s="170">
        <v>0</v>
      </c>
      <c r="K33" s="170"/>
      <c r="L33" s="170"/>
      <c r="M33" s="170"/>
      <c r="N33" s="171"/>
      <c r="O33" s="203"/>
      <c r="P33" s="172" t="s">
        <v>97</v>
      </c>
      <c r="Q33" s="30"/>
    </row>
    <row r="34" spans="1:17" ht="24.9" customHeight="1" thickBot="1" x14ac:dyDescent="0.25">
      <c r="A34" s="40"/>
      <c r="B34" s="252"/>
      <c r="C34" s="252"/>
      <c r="D34" s="252"/>
      <c r="E34" s="252"/>
      <c r="F34" s="160" t="s">
        <v>29</v>
      </c>
      <c r="G34" s="160"/>
      <c r="H34" s="64">
        <v>21</v>
      </c>
      <c r="I34" s="49"/>
      <c r="J34" s="170">
        <v>0</v>
      </c>
      <c r="K34" s="170"/>
      <c r="L34" s="170"/>
      <c r="M34" s="170"/>
      <c r="N34" s="171"/>
      <c r="O34" s="203"/>
      <c r="P34" s="172" t="s">
        <v>97</v>
      </c>
    </row>
    <row r="35" spans="1:17" ht="9.9" customHeight="1" thickBot="1" x14ac:dyDescent="0.25">
      <c r="A35" s="121"/>
      <c r="B35" s="122"/>
      <c r="C35" s="122"/>
      <c r="D35" s="122"/>
      <c r="E35" s="122"/>
      <c r="F35" s="122"/>
      <c r="G35" s="122"/>
      <c r="H35" s="122"/>
      <c r="I35" s="123"/>
      <c r="J35" s="123"/>
      <c r="K35" s="123"/>
      <c r="L35" s="123"/>
      <c r="M35" s="123"/>
      <c r="N35" s="123"/>
      <c r="O35" s="123"/>
      <c r="P35" s="124"/>
    </row>
    <row r="36" spans="1:17" ht="27.9" customHeight="1" x14ac:dyDescent="0.2">
      <c r="A36" s="187" t="s">
        <v>16</v>
      </c>
      <c r="B36" s="188"/>
      <c r="C36" s="189"/>
      <c r="D36" s="189"/>
      <c r="E36" s="189"/>
      <c r="F36" s="190"/>
      <c r="G36" s="191"/>
      <c r="H36" s="192"/>
      <c r="I36" s="193" t="e">
        <f>I37+#REF!+I38</f>
        <v>#REF!</v>
      </c>
      <c r="J36" s="182">
        <f>SUM(J37:J43)</f>
        <v>0</v>
      </c>
      <c r="K36" s="183">
        <f t="shared" ref="K36:M36" si="5">SUM(K37:K43)</f>
        <v>0</v>
      </c>
      <c r="L36" s="183">
        <f t="shared" si="5"/>
        <v>0</v>
      </c>
      <c r="M36" s="183">
        <f t="shared" si="5"/>
        <v>0</v>
      </c>
      <c r="N36" s="184" t="e">
        <f>(M36-J36)/J36*100</f>
        <v>#DIV/0!</v>
      </c>
      <c r="O36" s="204">
        <f>M36-J36</f>
        <v>0</v>
      </c>
      <c r="P36" s="185"/>
    </row>
    <row r="37" spans="1:17" ht="27.9" customHeight="1" x14ac:dyDescent="0.2">
      <c r="A37" s="277" t="s">
        <v>33</v>
      </c>
      <c r="B37" s="250" t="s">
        <v>155</v>
      </c>
      <c r="C37" s="251"/>
      <c r="D37" s="251"/>
      <c r="E37" s="251"/>
      <c r="F37" s="242" t="s">
        <v>154</v>
      </c>
      <c r="G37" s="242"/>
      <c r="H37" s="161">
        <v>22</v>
      </c>
      <c r="I37" s="31">
        <f>7256513*(12/11)</f>
        <v>7916195.9999999991</v>
      </c>
      <c r="J37" s="225">
        <v>0</v>
      </c>
      <c r="K37" s="180"/>
      <c r="L37" s="180"/>
      <c r="M37" s="181"/>
      <c r="N37" s="207"/>
      <c r="O37" s="208"/>
      <c r="P37" s="28"/>
    </row>
    <row r="38" spans="1:17" ht="27.9" customHeight="1" x14ac:dyDescent="0.2">
      <c r="A38" s="278"/>
      <c r="B38" s="244" t="s">
        <v>156</v>
      </c>
      <c r="C38" s="245"/>
      <c r="D38" s="245"/>
      <c r="E38" s="245"/>
      <c r="F38" s="242" t="s">
        <v>157</v>
      </c>
      <c r="G38" s="242"/>
      <c r="H38" s="161">
        <v>23</v>
      </c>
      <c r="I38" s="118"/>
      <c r="J38" s="31"/>
      <c r="K38" s="31"/>
      <c r="L38" s="31"/>
      <c r="M38" s="186"/>
      <c r="N38" s="209"/>
      <c r="O38" s="210"/>
      <c r="P38" s="194"/>
    </row>
    <row r="39" spans="1:17" ht="27.9" customHeight="1" x14ac:dyDescent="0.2">
      <c r="A39" s="278"/>
      <c r="B39" s="246"/>
      <c r="C39" s="247"/>
      <c r="D39" s="247"/>
      <c r="E39" s="247"/>
      <c r="F39" s="242" t="s">
        <v>158</v>
      </c>
      <c r="G39" s="242"/>
      <c r="H39" s="161">
        <v>24</v>
      </c>
      <c r="I39" s="118"/>
      <c r="J39" s="31"/>
      <c r="K39" s="31"/>
      <c r="L39" s="31"/>
      <c r="M39" s="186"/>
      <c r="N39" s="209"/>
      <c r="O39" s="210"/>
      <c r="P39" s="194"/>
    </row>
    <row r="40" spans="1:17" ht="27.9" customHeight="1" x14ac:dyDescent="0.2">
      <c r="A40" s="278"/>
      <c r="B40" s="246"/>
      <c r="C40" s="247"/>
      <c r="D40" s="247"/>
      <c r="E40" s="247"/>
      <c r="F40" s="242" t="s">
        <v>159</v>
      </c>
      <c r="G40" s="242"/>
      <c r="H40" s="161">
        <v>25</v>
      </c>
      <c r="I40" s="118"/>
      <c r="J40" s="31"/>
      <c r="K40" s="31"/>
      <c r="L40" s="31"/>
      <c r="M40" s="186"/>
      <c r="N40" s="209"/>
      <c r="O40" s="210"/>
      <c r="P40" s="194"/>
    </row>
    <row r="41" spans="1:17" ht="27.9" customHeight="1" x14ac:dyDescent="0.2">
      <c r="A41" s="278"/>
      <c r="B41" s="246"/>
      <c r="C41" s="247"/>
      <c r="D41" s="247"/>
      <c r="E41" s="247"/>
      <c r="F41" s="242" t="s">
        <v>160</v>
      </c>
      <c r="G41" s="242"/>
      <c r="H41" s="161">
        <v>26</v>
      </c>
      <c r="I41" s="118"/>
      <c r="J41" s="31"/>
      <c r="K41" s="31"/>
      <c r="L41" s="31"/>
      <c r="M41" s="186"/>
      <c r="N41" s="209"/>
      <c r="O41" s="210"/>
      <c r="P41" s="194"/>
    </row>
    <row r="42" spans="1:17" ht="27.9" customHeight="1" x14ac:dyDescent="0.2">
      <c r="A42" s="278"/>
      <c r="B42" s="246"/>
      <c r="C42" s="247"/>
      <c r="D42" s="247"/>
      <c r="E42" s="247"/>
      <c r="F42" s="242" t="s">
        <v>161</v>
      </c>
      <c r="G42" s="242"/>
      <c r="H42" s="161">
        <v>27</v>
      </c>
      <c r="I42" s="118"/>
      <c r="J42" s="31"/>
      <c r="K42" s="31"/>
      <c r="L42" s="31"/>
      <c r="M42" s="186"/>
      <c r="N42" s="209"/>
      <c r="O42" s="210"/>
      <c r="P42" s="194"/>
    </row>
    <row r="43" spans="1:17" ht="27.9" customHeight="1" thickBot="1" x14ac:dyDescent="0.25">
      <c r="A43" s="279"/>
      <c r="B43" s="248"/>
      <c r="C43" s="249"/>
      <c r="D43" s="249"/>
      <c r="E43" s="249"/>
      <c r="F43" s="243" t="s">
        <v>162</v>
      </c>
      <c r="G43" s="243"/>
      <c r="H43" s="195">
        <v>28</v>
      </c>
      <c r="I43" s="196"/>
      <c r="J43" s="196"/>
      <c r="K43" s="196"/>
      <c r="L43" s="196"/>
      <c r="M43" s="197"/>
      <c r="N43" s="211"/>
      <c r="O43" s="212"/>
      <c r="P43" s="198"/>
    </row>
    <row r="44" spans="1:17" ht="9.9" customHeight="1" thickBot="1" x14ac:dyDescent="0.25">
      <c r="A44" s="20"/>
      <c r="B44" s="21"/>
      <c r="C44" s="21"/>
      <c r="D44" s="21"/>
      <c r="E44" s="21"/>
      <c r="F44" s="21"/>
      <c r="G44" s="21"/>
      <c r="H44" s="21"/>
      <c r="I44" s="22"/>
      <c r="J44" s="22"/>
      <c r="K44" s="22"/>
      <c r="L44" s="22"/>
      <c r="M44" s="22"/>
      <c r="N44" s="22"/>
      <c r="O44" s="22"/>
      <c r="P44" s="23"/>
    </row>
    <row r="45" spans="1:17" ht="27.9" customHeight="1" thickBot="1" x14ac:dyDescent="0.25">
      <c r="A45" s="55" t="s">
        <v>17</v>
      </c>
      <c r="B45" s="21"/>
      <c r="C45" s="21"/>
      <c r="D45" s="21"/>
      <c r="E45" s="21"/>
      <c r="F45" s="268" t="s">
        <v>18</v>
      </c>
      <c r="G45" s="268"/>
      <c r="H45" s="269"/>
      <c r="I45" s="56"/>
      <c r="J45" s="56"/>
      <c r="K45" s="56"/>
      <c r="L45" s="56"/>
      <c r="M45" s="56"/>
      <c r="N45" s="56"/>
      <c r="O45" s="205"/>
      <c r="P45" s="54"/>
    </row>
    <row r="46" spans="1:17" ht="9.9" hidden="1" customHeight="1" thickBot="1" x14ac:dyDescent="0.25">
      <c r="A46" s="20"/>
      <c r="B46" s="21"/>
      <c r="C46" s="21"/>
      <c r="D46" s="21"/>
      <c r="E46" s="21"/>
      <c r="F46" s="21"/>
      <c r="G46" s="21"/>
      <c r="H46" s="21"/>
      <c r="I46" s="21"/>
      <c r="J46" s="22"/>
      <c r="K46" s="22"/>
      <c r="L46" s="22"/>
      <c r="M46" s="22"/>
      <c r="N46" s="22"/>
      <c r="O46" s="22"/>
      <c r="P46" s="23"/>
    </row>
    <row r="47" spans="1:17" ht="30" hidden="1" customHeight="1" thickBot="1" x14ac:dyDescent="0.25">
      <c r="A47" s="55" t="s">
        <v>19</v>
      </c>
      <c r="B47" s="21"/>
      <c r="C47" s="21"/>
      <c r="D47" s="21"/>
      <c r="E47" s="21"/>
      <c r="F47" s="21" t="s">
        <v>20</v>
      </c>
      <c r="G47" s="21"/>
      <c r="H47" s="57"/>
      <c r="I47" s="57"/>
      <c r="J47" s="58">
        <f>+J11-J25</f>
        <v>0</v>
      </c>
      <c r="K47" s="58">
        <f>+K11-K25</f>
        <v>0</v>
      </c>
      <c r="L47" s="58">
        <f>+L11-L25</f>
        <v>0</v>
      </c>
      <c r="M47" s="58">
        <f>+M11-M25</f>
        <v>0</v>
      </c>
      <c r="N47" s="58" t="str">
        <f>IF(J47=0,"-",+(M47-J47)/J47*100)</f>
        <v>-</v>
      </c>
      <c r="O47" s="206"/>
      <c r="P47" s="54"/>
    </row>
    <row r="48" spans="1:17" ht="15" customHeight="1" x14ac:dyDescent="0.2">
      <c r="A48" s="4" t="s">
        <v>98</v>
      </c>
    </row>
    <row r="49" spans="1:1" ht="15" customHeight="1" x14ac:dyDescent="0.2">
      <c r="A49" s="4" t="s">
        <v>112</v>
      </c>
    </row>
    <row r="50" spans="1:1" ht="15" customHeight="1" x14ac:dyDescent="0.2">
      <c r="A50" s="4" t="s">
        <v>100</v>
      </c>
    </row>
    <row r="51" spans="1:1" ht="15" customHeight="1" x14ac:dyDescent="0.2">
      <c r="A51" s="4" t="s">
        <v>21</v>
      </c>
    </row>
    <row r="52" spans="1:1" ht="18" customHeight="1" x14ac:dyDescent="0.2">
      <c r="A52" s="4" t="s">
        <v>212</v>
      </c>
    </row>
  </sheetData>
  <mergeCells count="39">
    <mergeCell ref="B32:E32"/>
    <mergeCell ref="M3:N3"/>
    <mergeCell ref="P5:P8"/>
    <mergeCell ref="P12:P16"/>
    <mergeCell ref="F45:H45"/>
    <mergeCell ref="B12:E16"/>
    <mergeCell ref="B17:E21"/>
    <mergeCell ref="B22:E23"/>
    <mergeCell ref="A3:E3"/>
    <mergeCell ref="F3:K3"/>
    <mergeCell ref="A37:A43"/>
    <mergeCell ref="F12:G12"/>
    <mergeCell ref="F20:G20"/>
    <mergeCell ref="F37:G37"/>
    <mergeCell ref="B37:E37"/>
    <mergeCell ref="F38:G38"/>
    <mergeCell ref="F39:G39"/>
    <mergeCell ref="B33:E34"/>
    <mergeCell ref="F40:G40"/>
    <mergeCell ref="F41:G41"/>
    <mergeCell ref="F42:G42"/>
    <mergeCell ref="F43:G43"/>
    <mergeCell ref="B38:E43"/>
    <mergeCell ref="A5:H5"/>
    <mergeCell ref="A6:H6"/>
    <mergeCell ref="P26:P32"/>
    <mergeCell ref="N5:N6"/>
    <mergeCell ref="O5:O6"/>
    <mergeCell ref="A7:H7"/>
    <mergeCell ref="A8:H8"/>
    <mergeCell ref="F26:G26"/>
    <mergeCell ref="F27:G27"/>
    <mergeCell ref="F28:G28"/>
    <mergeCell ref="F29:G29"/>
    <mergeCell ref="F30:G30"/>
    <mergeCell ref="B31:G31"/>
    <mergeCell ref="F32:G32"/>
    <mergeCell ref="F21:G21"/>
    <mergeCell ref="B26:E30"/>
  </mergeCells>
  <phoneticPr fontId="3"/>
  <dataValidations count="1">
    <dataValidation type="decimal" operator="greaterThanOrEqual" allowBlank="1" showInputMessage="1" showErrorMessage="1" sqref="I45:M45 I37:I43 K37:M43 J38:J43">
      <formula1>1</formula1>
    </dataValidation>
  </dataValidations>
  <pageMargins left="0.70866141732283472" right="0.70866141732283472" top="0.74803149606299213" bottom="0.74803149606299213" header="0.31496062992125984" footer="0.31496062992125984"/>
  <pageSetup paperSize="9" scale="40"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43"/>
  <sheetViews>
    <sheetView view="pageBreakPreview" zoomScaleNormal="100" zoomScaleSheetLayoutView="100" workbookViewId="0">
      <selection activeCell="I51" sqref="I51"/>
    </sheetView>
  </sheetViews>
  <sheetFormatPr defaultColWidth="9" defaultRowHeight="13.2" x14ac:dyDescent="0.2"/>
  <cols>
    <col min="1" max="1" width="10.6640625" style="72" customWidth="1"/>
    <col min="2" max="2" width="9.6640625" style="72" customWidth="1"/>
    <col min="3" max="3" width="8.21875" style="72" bestFit="1" customWidth="1"/>
    <col min="4" max="4" width="10.6640625" style="72" hidden="1" customWidth="1"/>
    <col min="5" max="5" width="6.6640625" style="72" hidden="1" customWidth="1"/>
    <col min="6" max="6" width="10.6640625" style="72" customWidth="1"/>
    <col min="7" max="7" width="6.6640625" style="72" customWidth="1"/>
    <col min="8" max="8" width="10.6640625" style="72" customWidth="1"/>
    <col min="9" max="9" width="6.6640625" style="72" customWidth="1"/>
    <col min="10" max="10" width="10.6640625" style="72" customWidth="1"/>
    <col min="11" max="11" width="6.6640625" style="72" customWidth="1"/>
    <col min="12" max="12" width="10.6640625" style="72" customWidth="1"/>
    <col min="13" max="13" width="6.6640625" style="72" customWidth="1"/>
    <col min="14" max="14" width="25.88671875" style="72" customWidth="1"/>
    <col min="15" max="15" width="9" style="72"/>
    <col min="16" max="16" width="11.6640625" style="72" bestFit="1" customWidth="1"/>
    <col min="17" max="16384" width="9" style="72"/>
  </cols>
  <sheetData>
    <row r="1" spans="1:14" ht="19.2" x14ac:dyDescent="0.2">
      <c r="A1" s="298" t="s">
        <v>121</v>
      </c>
      <c r="B1" s="298"/>
      <c r="C1" s="298"/>
      <c r="D1" s="298"/>
      <c r="E1" s="298"/>
      <c r="F1" s="298"/>
      <c r="G1" s="298"/>
      <c r="H1" s="298"/>
      <c r="I1" s="298"/>
      <c r="J1" s="298"/>
      <c r="K1" s="298"/>
      <c r="L1" s="298"/>
      <c r="M1" s="298"/>
      <c r="N1" s="298"/>
    </row>
    <row r="2" spans="1:14" x14ac:dyDescent="0.2">
      <c r="I2" s="73"/>
    </row>
    <row r="3" spans="1:14" x14ac:dyDescent="0.2">
      <c r="A3" s="72" t="s">
        <v>36</v>
      </c>
      <c r="F3" s="299" t="s">
        <v>129</v>
      </c>
      <c r="G3" s="299"/>
      <c r="H3" s="299" t="s">
        <v>126</v>
      </c>
      <c r="I3" s="299"/>
      <c r="J3" s="299" t="s">
        <v>127</v>
      </c>
      <c r="K3" s="299"/>
      <c r="L3" s="299" t="s">
        <v>128</v>
      </c>
      <c r="M3" s="299"/>
    </row>
    <row r="4" spans="1:14" x14ac:dyDescent="0.2">
      <c r="A4" s="74" t="s">
        <v>37</v>
      </c>
      <c r="B4" s="291" t="s">
        <v>38</v>
      </c>
      <c r="C4" s="291"/>
      <c r="D4" s="286" t="s">
        <v>115</v>
      </c>
      <c r="E4" s="286"/>
      <c r="F4" s="286" t="s">
        <v>120</v>
      </c>
      <c r="G4" s="286"/>
      <c r="H4" s="286" t="s">
        <v>116</v>
      </c>
      <c r="I4" s="286"/>
      <c r="J4" s="286" t="s">
        <v>117</v>
      </c>
      <c r="K4" s="286"/>
      <c r="L4" s="286" t="s">
        <v>118</v>
      </c>
      <c r="M4" s="286"/>
      <c r="N4" s="74" t="s">
        <v>39</v>
      </c>
    </row>
    <row r="5" spans="1:14" x14ac:dyDescent="0.2">
      <c r="A5" s="143"/>
      <c r="B5" s="144"/>
      <c r="C5" s="145"/>
      <c r="D5" s="300" t="s">
        <v>119</v>
      </c>
      <c r="E5" s="301"/>
      <c r="F5" s="300" t="s">
        <v>130</v>
      </c>
      <c r="G5" s="301"/>
      <c r="H5" s="300" t="s">
        <v>122</v>
      </c>
      <c r="I5" s="301"/>
      <c r="J5" s="300" t="s">
        <v>122</v>
      </c>
      <c r="K5" s="301"/>
      <c r="L5" s="300" t="s">
        <v>122</v>
      </c>
      <c r="M5" s="301"/>
      <c r="N5" s="143"/>
    </row>
    <row r="6" spans="1:14" x14ac:dyDescent="0.2">
      <c r="A6" s="292" t="s">
        <v>131</v>
      </c>
      <c r="B6" s="75" t="s">
        <v>40</v>
      </c>
      <c r="C6" s="76" t="s">
        <v>53</v>
      </c>
      <c r="D6" s="77"/>
      <c r="E6" s="78" t="s">
        <v>54</v>
      </c>
      <c r="F6" s="77"/>
      <c r="G6" s="78" t="s">
        <v>54</v>
      </c>
      <c r="H6" s="77"/>
      <c r="I6" s="78" t="s">
        <v>72</v>
      </c>
      <c r="J6" s="77"/>
      <c r="K6" s="78" t="s">
        <v>54</v>
      </c>
      <c r="L6" s="77"/>
      <c r="M6" s="78" t="s">
        <v>72</v>
      </c>
      <c r="N6" s="282"/>
    </row>
    <row r="7" spans="1:14" x14ac:dyDescent="0.2">
      <c r="A7" s="288"/>
      <c r="B7" s="79" t="s">
        <v>41</v>
      </c>
      <c r="C7" s="80" t="s">
        <v>73</v>
      </c>
      <c r="D7" s="81"/>
      <c r="E7" s="82" t="s">
        <v>74</v>
      </c>
      <c r="F7" s="81"/>
      <c r="G7" s="82" t="s">
        <v>42</v>
      </c>
      <c r="H7" s="81"/>
      <c r="I7" s="82" t="s">
        <v>42</v>
      </c>
      <c r="J7" s="81"/>
      <c r="K7" s="82" t="s">
        <v>42</v>
      </c>
      <c r="L7" s="81"/>
      <c r="M7" s="82" t="s">
        <v>42</v>
      </c>
      <c r="N7" s="290"/>
    </row>
    <row r="8" spans="1:14" x14ac:dyDescent="0.2">
      <c r="A8" s="288"/>
      <c r="B8" s="79" t="s">
        <v>43</v>
      </c>
      <c r="C8" s="80" t="s">
        <v>75</v>
      </c>
      <c r="D8" s="81">
        <f>D6*D7/10</f>
        <v>0</v>
      </c>
      <c r="E8" s="82" t="s">
        <v>44</v>
      </c>
      <c r="F8" s="81"/>
      <c r="G8" s="82" t="s">
        <v>44</v>
      </c>
      <c r="H8" s="81"/>
      <c r="I8" s="82" t="s">
        <v>44</v>
      </c>
      <c r="J8" s="81"/>
      <c r="K8" s="82" t="s">
        <v>44</v>
      </c>
      <c r="L8" s="81"/>
      <c r="M8" s="82" t="s">
        <v>44</v>
      </c>
      <c r="N8" s="290"/>
    </row>
    <row r="9" spans="1:14" x14ac:dyDescent="0.2">
      <c r="A9" s="288"/>
      <c r="B9" s="79" t="s">
        <v>45</v>
      </c>
      <c r="C9" s="80" t="s">
        <v>76</v>
      </c>
      <c r="D9" s="81"/>
      <c r="E9" s="82" t="s">
        <v>47</v>
      </c>
      <c r="F9" s="148"/>
      <c r="G9" s="82" t="s">
        <v>47</v>
      </c>
      <c r="H9" s="81"/>
      <c r="I9" s="82" t="s">
        <v>47</v>
      </c>
      <c r="J9" s="81"/>
      <c r="K9" s="82" t="s">
        <v>47</v>
      </c>
      <c r="L9" s="81"/>
      <c r="M9" s="82" t="s">
        <v>47</v>
      </c>
      <c r="N9" s="290"/>
    </row>
    <row r="10" spans="1:14" x14ac:dyDescent="0.2">
      <c r="A10" s="289"/>
      <c r="B10" s="83" t="s">
        <v>48</v>
      </c>
      <c r="C10" s="84" t="s">
        <v>49</v>
      </c>
      <c r="D10" s="85">
        <f>D8*D9</f>
        <v>0</v>
      </c>
      <c r="E10" s="86" t="s">
        <v>50</v>
      </c>
      <c r="F10" s="85"/>
      <c r="G10" s="86" t="s">
        <v>50</v>
      </c>
      <c r="H10" s="85"/>
      <c r="I10" s="86" t="s">
        <v>50</v>
      </c>
      <c r="J10" s="85"/>
      <c r="K10" s="86" t="s">
        <v>50</v>
      </c>
      <c r="L10" s="85"/>
      <c r="M10" s="86" t="s">
        <v>50</v>
      </c>
      <c r="N10" s="283"/>
    </row>
    <row r="11" spans="1:14" x14ac:dyDescent="0.2">
      <c r="A11" s="293" t="s">
        <v>132</v>
      </c>
      <c r="B11" s="75" t="s">
        <v>40</v>
      </c>
      <c r="C11" s="76" t="s">
        <v>51</v>
      </c>
      <c r="D11" s="77"/>
      <c r="E11" s="78" t="s">
        <v>77</v>
      </c>
      <c r="F11" s="77"/>
      <c r="G11" s="78" t="s">
        <v>77</v>
      </c>
      <c r="H11" s="77"/>
      <c r="I11" s="78" t="s">
        <v>77</v>
      </c>
      <c r="J11" s="77"/>
      <c r="K11" s="78" t="s">
        <v>77</v>
      </c>
      <c r="L11" s="77"/>
      <c r="M11" s="78" t="s">
        <v>77</v>
      </c>
      <c r="N11" s="295"/>
    </row>
    <row r="12" spans="1:14" x14ac:dyDescent="0.2">
      <c r="A12" s="287"/>
      <c r="B12" s="79" t="s">
        <v>41</v>
      </c>
      <c r="C12" s="80" t="s">
        <v>56</v>
      </c>
      <c r="D12" s="81"/>
      <c r="E12" s="82" t="s">
        <v>78</v>
      </c>
      <c r="F12" s="81"/>
      <c r="G12" s="82" t="s">
        <v>78</v>
      </c>
      <c r="H12" s="81"/>
      <c r="I12" s="82" t="s">
        <v>78</v>
      </c>
      <c r="J12" s="81"/>
      <c r="K12" s="82" t="s">
        <v>78</v>
      </c>
      <c r="L12" s="81"/>
      <c r="M12" s="82" t="s">
        <v>78</v>
      </c>
      <c r="N12" s="296"/>
    </row>
    <row r="13" spans="1:14" x14ac:dyDescent="0.2">
      <c r="A13" s="287"/>
      <c r="B13" s="79" t="s">
        <v>43</v>
      </c>
      <c r="C13" s="80" t="s">
        <v>57</v>
      </c>
      <c r="D13" s="81">
        <f>D11*D12/10</f>
        <v>0</v>
      </c>
      <c r="E13" s="82" t="s">
        <v>79</v>
      </c>
      <c r="F13" s="81"/>
      <c r="G13" s="82" t="s">
        <v>79</v>
      </c>
      <c r="H13" s="81"/>
      <c r="I13" s="82" t="s">
        <v>79</v>
      </c>
      <c r="J13" s="81"/>
      <c r="K13" s="82" t="s">
        <v>79</v>
      </c>
      <c r="L13" s="81"/>
      <c r="M13" s="82" t="s">
        <v>79</v>
      </c>
      <c r="N13" s="296"/>
    </row>
    <row r="14" spans="1:14" x14ac:dyDescent="0.2">
      <c r="A14" s="287"/>
      <c r="B14" s="79" t="s">
        <v>45</v>
      </c>
      <c r="C14" s="80" t="s">
        <v>46</v>
      </c>
      <c r="D14" s="81"/>
      <c r="E14" s="82" t="s">
        <v>80</v>
      </c>
      <c r="F14" s="81"/>
      <c r="G14" s="82" t="s">
        <v>80</v>
      </c>
      <c r="H14" s="81"/>
      <c r="I14" s="82" t="s">
        <v>80</v>
      </c>
      <c r="J14" s="81"/>
      <c r="K14" s="82" t="s">
        <v>80</v>
      </c>
      <c r="L14" s="81"/>
      <c r="M14" s="82" t="s">
        <v>80</v>
      </c>
      <c r="N14" s="296"/>
    </row>
    <row r="15" spans="1:14" x14ac:dyDescent="0.2">
      <c r="A15" s="294"/>
      <c r="B15" s="83" t="s">
        <v>48</v>
      </c>
      <c r="C15" s="84" t="s">
        <v>49</v>
      </c>
      <c r="D15" s="85">
        <f>+D13*D14</f>
        <v>0</v>
      </c>
      <c r="E15" s="86" t="s">
        <v>81</v>
      </c>
      <c r="F15" s="85"/>
      <c r="G15" s="86" t="s">
        <v>81</v>
      </c>
      <c r="H15" s="85"/>
      <c r="I15" s="86" t="s">
        <v>81</v>
      </c>
      <c r="J15" s="85"/>
      <c r="K15" s="86" t="s">
        <v>81</v>
      </c>
      <c r="L15" s="85"/>
      <c r="M15" s="86" t="s">
        <v>81</v>
      </c>
      <c r="N15" s="297"/>
    </row>
    <row r="16" spans="1:14" x14ac:dyDescent="0.2">
      <c r="A16" s="292"/>
      <c r="B16" s="75" t="s">
        <v>40</v>
      </c>
      <c r="C16" s="76" t="s">
        <v>51</v>
      </c>
      <c r="D16" s="77"/>
      <c r="E16" s="78" t="s">
        <v>55</v>
      </c>
      <c r="F16" s="77"/>
      <c r="G16" s="78" t="s">
        <v>54</v>
      </c>
      <c r="H16" s="77"/>
      <c r="I16" s="78" t="s">
        <v>54</v>
      </c>
      <c r="J16" s="77"/>
      <c r="K16" s="78" t="s">
        <v>55</v>
      </c>
      <c r="L16" s="77"/>
      <c r="M16" s="78" t="s">
        <v>55</v>
      </c>
      <c r="N16" s="282"/>
    </row>
    <row r="17" spans="1:16" x14ac:dyDescent="0.2">
      <c r="A17" s="288"/>
      <c r="B17" s="79" t="s">
        <v>41</v>
      </c>
      <c r="C17" s="80" t="s">
        <v>56</v>
      </c>
      <c r="D17" s="81"/>
      <c r="E17" s="82" t="s">
        <v>82</v>
      </c>
      <c r="F17" s="81"/>
      <c r="G17" s="82" t="s">
        <v>42</v>
      </c>
      <c r="H17" s="148"/>
      <c r="I17" s="82" t="s">
        <v>82</v>
      </c>
      <c r="J17" s="81"/>
      <c r="K17" s="82" t="s">
        <v>42</v>
      </c>
      <c r="L17" s="81"/>
      <c r="M17" s="82" t="s">
        <v>82</v>
      </c>
      <c r="N17" s="290"/>
    </row>
    <row r="18" spans="1:16" x14ac:dyDescent="0.2">
      <c r="A18" s="288"/>
      <c r="B18" s="79" t="s">
        <v>43</v>
      </c>
      <c r="C18" s="80" t="s">
        <v>57</v>
      </c>
      <c r="D18" s="81">
        <f>D16*D17/10</f>
        <v>0</v>
      </c>
      <c r="E18" s="82" t="s">
        <v>44</v>
      </c>
      <c r="F18" s="81"/>
      <c r="G18" s="82" t="s">
        <v>44</v>
      </c>
      <c r="H18" s="81"/>
      <c r="I18" s="82" t="s">
        <v>65</v>
      </c>
      <c r="J18" s="81"/>
      <c r="K18" s="82" t="s">
        <v>65</v>
      </c>
      <c r="L18" s="81"/>
      <c r="M18" s="82" t="s">
        <v>65</v>
      </c>
      <c r="N18" s="290"/>
    </row>
    <row r="19" spans="1:16" x14ac:dyDescent="0.2">
      <c r="A19" s="288"/>
      <c r="B19" s="79" t="s">
        <v>45</v>
      </c>
      <c r="C19" s="80" t="s">
        <v>46</v>
      </c>
      <c r="D19" s="81"/>
      <c r="E19" s="82" t="s">
        <v>47</v>
      </c>
      <c r="F19" s="81"/>
      <c r="G19" s="82" t="s">
        <v>47</v>
      </c>
      <c r="H19" s="81"/>
      <c r="I19" s="82" t="s">
        <v>47</v>
      </c>
      <c r="J19" s="81"/>
      <c r="K19" s="82" t="s">
        <v>47</v>
      </c>
      <c r="L19" s="81"/>
      <c r="M19" s="82" t="s">
        <v>47</v>
      </c>
      <c r="N19" s="290"/>
    </row>
    <row r="20" spans="1:16" x14ac:dyDescent="0.2">
      <c r="A20" s="289"/>
      <c r="B20" s="83" t="s">
        <v>48</v>
      </c>
      <c r="C20" s="84" t="s">
        <v>83</v>
      </c>
      <c r="D20" s="85">
        <f>+D18*D19</f>
        <v>0</v>
      </c>
      <c r="E20" s="86" t="s">
        <v>50</v>
      </c>
      <c r="F20" s="85"/>
      <c r="G20" s="86" t="s">
        <v>50</v>
      </c>
      <c r="H20" s="85"/>
      <c r="I20" s="86" t="s">
        <v>50</v>
      </c>
      <c r="J20" s="85"/>
      <c r="K20" s="86" t="s">
        <v>50</v>
      </c>
      <c r="L20" s="85"/>
      <c r="M20" s="86" t="s">
        <v>50</v>
      </c>
      <c r="N20" s="283"/>
    </row>
    <row r="21" spans="1:16" x14ac:dyDescent="0.2">
      <c r="A21" s="280" t="s">
        <v>58</v>
      </c>
      <c r="B21" s="281"/>
      <c r="C21" s="87" t="s">
        <v>84</v>
      </c>
      <c r="D21" s="88">
        <f>D10+D15+D20</f>
        <v>0</v>
      </c>
      <c r="E21" s="89" t="s">
        <v>50</v>
      </c>
      <c r="F21" s="88">
        <f>F10+F15+F20</f>
        <v>0</v>
      </c>
      <c r="G21" s="89" t="s">
        <v>50</v>
      </c>
      <c r="H21" s="88">
        <f>H10+H15+H20</f>
        <v>0</v>
      </c>
      <c r="I21" s="89" t="s">
        <v>50</v>
      </c>
      <c r="J21" s="88">
        <f>J10+J15+J20</f>
        <v>0</v>
      </c>
      <c r="K21" s="89" t="s">
        <v>50</v>
      </c>
      <c r="L21" s="88">
        <f>L10+L15+L20</f>
        <v>0</v>
      </c>
      <c r="M21" s="89" t="s">
        <v>50</v>
      </c>
      <c r="N21" s="282"/>
    </row>
    <row r="22" spans="1:16" x14ac:dyDescent="0.2">
      <c r="A22" s="284" t="s">
        <v>59</v>
      </c>
      <c r="B22" s="285"/>
      <c r="C22" s="90"/>
      <c r="D22" s="91" t="s">
        <v>60</v>
      </c>
      <c r="E22" s="92" t="s">
        <v>61</v>
      </c>
      <c r="F22" s="91" t="s">
        <v>60</v>
      </c>
      <c r="G22" s="92" t="s">
        <v>61</v>
      </c>
      <c r="H22" s="93" t="str">
        <f>IF(H21=0,"-",+(H21-#REF!)/#REF!*100)</f>
        <v>-</v>
      </c>
      <c r="I22" s="94" t="s">
        <v>61</v>
      </c>
      <c r="J22" s="93" t="str">
        <f>IF(J21=0,"-",+(J21-#REF!)/#REF!*100)</f>
        <v>-</v>
      </c>
      <c r="K22" s="94" t="s">
        <v>61</v>
      </c>
      <c r="L22" s="93" t="str">
        <f>IF(L21=0,"-",+(L21-#REF!)/#REF!*100)</f>
        <v>-</v>
      </c>
      <c r="M22" s="94" t="s">
        <v>61</v>
      </c>
      <c r="N22" s="283"/>
      <c r="P22" s="147">
        <f>F10+F15+F20</f>
        <v>0</v>
      </c>
    </row>
    <row r="23" spans="1:16" x14ac:dyDescent="0.2">
      <c r="D23" s="95"/>
      <c r="E23" s="96"/>
      <c r="F23" s="95"/>
      <c r="G23" s="96"/>
      <c r="H23" s="95"/>
      <c r="I23" s="96"/>
      <c r="J23" s="95"/>
      <c r="K23" s="95"/>
      <c r="L23" s="95"/>
      <c r="M23" s="95"/>
    </row>
    <row r="24" spans="1:16" x14ac:dyDescent="0.2">
      <c r="A24" s="72" t="s">
        <v>62</v>
      </c>
      <c r="D24" s="95"/>
      <c r="E24" s="96"/>
      <c r="F24" s="95"/>
      <c r="G24" s="96"/>
      <c r="H24" s="95"/>
      <c r="I24" s="96"/>
      <c r="J24" s="95"/>
      <c r="K24" s="95"/>
      <c r="L24" s="95"/>
      <c r="M24" s="95"/>
    </row>
    <row r="25" spans="1:16" x14ac:dyDescent="0.2">
      <c r="A25" s="74" t="s">
        <v>63</v>
      </c>
      <c r="B25" s="291" t="s">
        <v>38</v>
      </c>
      <c r="C25" s="291"/>
      <c r="D25" s="286" t="str">
        <f>+D4</f>
        <v>現状１</v>
      </c>
      <c r="E25" s="286"/>
      <c r="F25" s="286" t="str">
        <f>+F4</f>
        <v>現状</v>
      </c>
      <c r="G25" s="286"/>
      <c r="H25" s="286" t="str">
        <f>+H4</f>
        <v>１年度目</v>
      </c>
      <c r="I25" s="286"/>
      <c r="J25" s="286" t="str">
        <f>+J4</f>
        <v>２年度目</v>
      </c>
      <c r="K25" s="286"/>
      <c r="L25" s="286" t="str">
        <f>+L4</f>
        <v>目標年度</v>
      </c>
      <c r="M25" s="286"/>
      <c r="N25" s="74" t="str">
        <f>+N4</f>
        <v>根拠</v>
      </c>
    </row>
    <row r="26" spans="1:16" x14ac:dyDescent="0.2">
      <c r="A26" s="287"/>
      <c r="B26" s="79" t="s">
        <v>64</v>
      </c>
      <c r="C26" s="76" t="s">
        <v>53</v>
      </c>
      <c r="D26" s="81"/>
      <c r="E26" s="97" t="s">
        <v>44</v>
      </c>
      <c r="F26" s="81"/>
      <c r="G26" s="97" t="s">
        <v>44</v>
      </c>
      <c r="H26" s="81"/>
      <c r="I26" s="97" t="s">
        <v>44</v>
      </c>
      <c r="J26" s="81"/>
      <c r="K26" s="97" t="s">
        <v>44</v>
      </c>
      <c r="L26" s="81"/>
      <c r="M26" s="97" t="s">
        <v>44</v>
      </c>
      <c r="N26" s="282"/>
    </row>
    <row r="27" spans="1:16" x14ac:dyDescent="0.2">
      <c r="A27" s="288"/>
      <c r="B27" s="79" t="s">
        <v>45</v>
      </c>
      <c r="C27" s="80" t="s">
        <v>52</v>
      </c>
      <c r="D27" s="81"/>
      <c r="E27" s="97" t="s">
        <v>47</v>
      </c>
      <c r="F27" s="81"/>
      <c r="G27" s="97" t="s">
        <v>47</v>
      </c>
      <c r="H27" s="81"/>
      <c r="I27" s="97" t="s">
        <v>47</v>
      </c>
      <c r="J27" s="81"/>
      <c r="K27" s="97" t="s">
        <v>47</v>
      </c>
      <c r="L27" s="81"/>
      <c r="M27" s="97" t="s">
        <v>47</v>
      </c>
      <c r="N27" s="290"/>
    </row>
    <row r="28" spans="1:16" x14ac:dyDescent="0.2">
      <c r="A28" s="289"/>
      <c r="B28" s="83" t="s">
        <v>48</v>
      </c>
      <c r="C28" s="84" t="s">
        <v>85</v>
      </c>
      <c r="D28" s="85">
        <f>+D26*D27</f>
        <v>0</v>
      </c>
      <c r="E28" s="98" t="s">
        <v>50</v>
      </c>
      <c r="F28" s="85">
        <f>+F26*F27</f>
        <v>0</v>
      </c>
      <c r="G28" s="98" t="s">
        <v>50</v>
      </c>
      <c r="H28" s="85">
        <f t="shared" ref="H28" si="0">+H26*H27</f>
        <v>0</v>
      </c>
      <c r="I28" s="98" t="s">
        <v>50</v>
      </c>
      <c r="J28" s="85">
        <f t="shared" ref="J28" si="1">+J26*J27</f>
        <v>0</v>
      </c>
      <c r="K28" s="98" t="s">
        <v>50</v>
      </c>
      <c r="L28" s="85">
        <f t="shared" ref="L28" si="2">+L26*L27</f>
        <v>0</v>
      </c>
      <c r="M28" s="98" t="s">
        <v>50</v>
      </c>
      <c r="N28" s="283"/>
    </row>
    <row r="29" spans="1:16" x14ac:dyDescent="0.2">
      <c r="A29" s="288"/>
      <c r="B29" s="79" t="s">
        <v>64</v>
      </c>
      <c r="C29" s="80" t="s">
        <v>51</v>
      </c>
      <c r="D29" s="81"/>
      <c r="E29" s="97" t="s">
        <v>65</v>
      </c>
      <c r="F29" s="81"/>
      <c r="G29" s="97" t="s">
        <v>44</v>
      </c>
      <c r="H29" s="81"/>
      <c r="I29" s="97" t="s">
        <v>65</v>
      </c>
      <c r="J29" s="81"/>
      <c r="K29" s="97" t="s">
        <v>65</v>
      </c>
      <c r="L29" s="81"/>
      <c r="M29" s="97" t="s">
        <v>65</v>
      </c>
      <c r="N29" s="282"/>
    </row>
    <row r="30" spans="1:16" x14ac:dyDescent="0.2">
      <c r="A30" s="288"/>
      <c r="B30" s="79" t="s">
        <v>45</v>
      </c>
      <c r="C30" s="80" t="s">
        <v>56</v>
      </c>
      <c r="D30" s="81"/>
      <c r="E30" s="97" t="s">
        <v>47</v>
      </c>
      <c r="F30" s="81"/>
      <c r="G30" s="97" t="s">
        <v>47</v>
      </c>
      <c r="H30" s="81"/>
      <c r="I30" s="97" t="s">
        <v>47</v>
      </c>
      <c r="J30" s="81"/>
      <c r="K30" s="97" t="s">
        <v>47</v>
      </c>
      <c r="L30" s="81"/>
      <c r="M30" s="97" t="s">
        <v>47</v>
      </c>
      <c r="N30" s="290"/>
    </row>
    <row r="31" spans="1:16" x14ac:dyDescent="0.2">
      <c r="A31" s="289"/>
      <c r="B31" s="83" t="s">
        <v>48</v>
      </c>
      <c r="C31" s="84" t="s">
        <v>66</v>
      </c>
      <c r="D31" s="85">
        <f>+D29*D30</f>
        <v>0</v>
      </c>
      <c r="E31" s="98" t="s">
        <v>50</v>
      </c>
      <c r="F31" s="85">
        <f>+F29*F30</f>
        <v>0</v>
      </c>
      <c r="G31" s="98" t="s">
        <v>50</v>
      </c>
      <c r="H31" s="85">
        <f t="shared" ref="H31" si="3">+H29*H30</f>
        <v>0</v>
      </c>
      <c r="I31" s="98" t="s">
        <v>50</v>
      </c>
      <c r="J31" s="85">
        <f t="shared" ref="J31" si="4">+J29*J30</f>
        <v>0</v>
      </c>
      <c r="K31" s="98" t="s">
        <v>50</v>
      </c>
      <c r="L31" s="85">
        <f t="shared" ref="L31" si="5">+L29*L30</f>
        <v>0</v>
      </c>
      <c r="M31" s="98" t="s">
        <v>50</v>
      </c>
      <c r="N31" s="283"/>
    </row>
    <row r="32" spans="1:16" x14ac:dyDescent="0.2">
      <c r="A32" s="288"/>
      <c r="B32" s="79" t="s">
        <v>64</v>
      </c>
      <c r="C32" s="80" t="s">
        <v>51</v>
      </c>
      <c r="D32" s="81"/>
      <c r="E32" s="97" t="s">
        <v>65</v>
      </c>
      <c r="F32" s="81"/>
      <c r="G32" s="97" t="s">
        <v>44</v>
      </c>
      <c r="H32" s="81"/>
      <c r="I32" s="97" t="s">
        <v>44</v>
      </c>
      <c r="J32" s="81"/>
      <c r="K32" s="97" t="s">
        <v>65</v>
      </c>
      <c r="L32" s="81"/>
      <c r="M32" s="97" t="s">
        <v>65</v>
      </c>
      <c r="N32" s="282"/>
    </row>
    <row r="33" spans="1:14" x14ac:dyDescent="0.2">
      <c r="A33" s="288"/>
      <c r="B33" s="79" t="s">
        <v>45</v>
      </c>
      <c r="C33" s="80" t="s">
        <v>56</v>
      </c>
      <c r="D33" s="81"/>
      <c r="E33" s="97" t="s">
        <v>47</v>
      </c>
      <c r="F33" s="81"/>
      <c r="G33" s="97" t="s">
        <v>47</v>
      </c>
      <c r="H33" s="81"/>
      <c r="I33" s="97" t="s">
        <v>47</v>
      </c>
      <c r="J33" s="81"/>
      <c r="K33" s="97" t="s">
        <v>47</v>
      </c>
      <c r="L33" s="81"/>
      <c r="M33" s="97" t="s">
        <v>47</v>
      </c>
      <c r="N33" s="290"/>
    </row>
    <row r="34" spans="1:14" x14ac:dyDescent="0.2">
      <c r="A34" s="289"/>
      <c r="B34" s="83" t="s">
        <v>48</v>
      </c>
      <c r="C34" s="84" t="s">
        <v>66</v>
      </c>
      <c r="D34" s="85">
        <f>+D32*D33</f>
        <v>0</v>
      </c>
      <c r="E34" s="98" t="s">
        <v>50</v>
      </c>
      <c r="F34" s="85">
        <f>+F32*F33</f>
        <v>0</v>
      </c>
      <c r="G34" s="98" t="s">
        <v>50</v>
      </c>
      <c r="H34" s="85">
        <f t="shared" ref="H34" si="6">+H32*H33</f>
        <v>0</v>
      </c>
      <c r="I34" s="98" t="s">
        <v>50</v>
      </c>
      <c r="J34" s="85">
        <f t="shared" ref="J34" si="7">+J32*J33</f>
        <v>0</v>
      </c>
      <c r="K34" s="98" t="s">
        <v>50</v>
      </c>
      <c r="L34" s="85">
        <f t="shared" ref="L34" si="8">+L32*L33</f>
        <v>0</v>
      </c>
      <c r="M34" s="98" t="s">
        <v>50</v>
      </c>
      <c r="N34" s="283"/>
    </row>
    <row r="35" spans="1:14" x14ac:dyDescent="0.2">
      <c r="A35" s="280" t="s">
        <v>58</v>
      </c>
      <c r="B35" s="281"/>
      <c r="C35" s="87" t="s">
        <v>67</v>
      </c>
      <c r="D35" s="88">
        <f>+D28+D31+D34</f>
        <v>0</v>
      </c>
      <c r="E35" s="99" t="s">
        <v>50</v>
      </c>
      <c r="F35" s="88">
        <f>+F28+F31+F34</f>
        <v>0</v>
      </c>
      <c r="G35" s="99" t="s">
        <v>50</v>
      </c>
      <c r="H35" s="88">
        <f>+H28+H31+H34</f>
        <v>0</v>
      </c>
      <c r="I35" s="99" t="s">
        <v>50</v>
      </c>
      <c r="J35" s="88">
        <f>+J28+J31+J34</f>
        <v>0</v>
      </c>
      <c r="K35" s="99" t="s">
        <v>50</v>
      </c>
      <c r="L35" s="88">
        <f>+L28+L31+L34</f>
        <v>0</v>
      </c>
      <c r="M35" s="99" t="s">
        <v>50</v>
      </c>
      <c r="N35" s="282"/>
    </row>
    <row r="36" spans="1:14" x14ac:dyDescent="0.2">
      <c r="A36" s="284" t="s">
        <v>59</v>
      </c>
      <c r="B36" s="285"/>
      <c r="C36" s="90"/>
      <c r="D36" s="91" t="s">
        <v>86</v>
      </c>
      <c r="E36" s="92" t="s">
        <v>61</v>
      </c>
      <c r="F36" s="91" t="s">
        <v>60</v>
      </c>
      <c r="G36" s="92" t="s">
        <v>61</v>
      </c>
      <c r="H36" s="93">
        <f>IF(H35=0,,+(H35-$D35)/$D35*100)</f>
        <v>0</v>
      </c>
      <c r="I36" s="94" t="s">
        <v>61</v>
      </c>
      <c r="J36" s="93">
        <f t="shared" ref="J36" si="9">IF(J35=0,,+(J35-$D35)/$D35*100)</f>
        <v>0</v>
      </c>
      <c r="K36" s="94" t="s">
        <v>61</v>
      </c>
      <c r="L36" s="93">
        <f t="shared" ref="L36" si="10">IF(L35=0,,+(L35-$D35)/$D35*100)</f>
        <v>0</v>
      </c>
      <c r="M36" s="94" t="s">
        <v>61</v>
      </c>
      <c r="N36" s="283"/>
    </row>
    <row r="37" spans="1:14" x14ac:dyDescent="0.2">
      <c r="A37" s="100"/>
      <c r="B37" s="100"/>
      <c r="C37" s="100"/>
      <c r="E37" s="73"/>
      <c r="G37" s="73"/>
      <c r="I37" s="73"/>
      <c r="K37" s="73"/>
      <c r="M37" s="73"/>
    </row>
    <row r="38" spans="1:14" x14ac:dyDescent="0.2">
      <c r="A38" s="72" t="s">
        <v>68</v>
      </c>
      <c r="I38" s="73"/>
    </row>
    <row r="39" spans="1:14" x14ac:dyDescent="0.2">
      <c r="A39" s="101"/>
      <c r="B39" s="102"/>
      <c r="C39" s="103"/>
      <c r="D39" s="286" t="str">
        <f>+D25</f>
        <v>現状１</v>
      </c>
      <c r="E39" s="286"/>
      <c r="F39" s="286" t="str">
        <f>+F25</f>
        <v>現状</v>
      </c>
      <c r="G39" s="286"/>
      <c r="H39" s="286" t="str">
        <f t="shared" ref="H39" si="11">+H25</f>
        <v>１年度目</v>
      </c>
      <c r="I39" s="286"/>
      <c r="J39" s="286" t="str">
        <f t="shared" ref="J39" si="12">+J25</f>
        <v>２年度目</v>
      </c>
      <c r="K39" s="286"/>
      <c r="L39" s="286" t="str">
        <f t="shared" ref="L39" si="13">+L25</f>
        <v>目標年度</v>
      </c>
      <c r="M39" s="286"/>
      <c r="N39" s="74" t="str">
        <f>+N25</f>
        <v>根拠</v>
      </c>
    </row>
    <row r="40" spans="1:14" x14ac:dyDescent="0.2">
      <c r="A40" s="280" t="s">
        <v>58</v>
      </c>
      <c r="B40" s="281"/>
      <c r="C40" s="87" t="s">
        <v>87</v>
      </c>
      <c r="D40" s="104">
        <f>D21+D35</f>
        <v>0</v>
      </c>
      <c r="E40" s="105" t="s">
        <v>50</v>
      </c>
      <c r="F40" s="104">
        <f>F21+F35</f>
        <v>0</v>
      </c>
      <c r="G40" s="105" t="s">
        <v>50</v>
      </c>
      <c r="H40" s="104">
        <f>H21+H35</f>
        <v>0</v>
      </c>
      <c r="I40" s="106" t="s">
        <v>50</v>
      </c>
      <c r="J40" s="107">
        <f>J21+J35</f>
        <v>0</v>
      </c>
      <c r="K40" s="105" t="s">
        <v>50</v>
      </c>
      <c r="L40" s="104">
        <f>L21+L35</f>
        <v>0</v>
      </c>
      <c r="M40" s="106" t="s">
        <v>50</v>
      </c>
      <c r="N40" s="282"/>
    </row>
    <row r="41" spans="1:14" x14ac:dyDescent="0.2">
      <c r="A41" s="284" t="s">
        <v>69</v>
      </c>
      <c r="B41" s="285"/>
      <c r="C41" s="90"/>
      <c r="D41" s="91" t="s">
        <v>70</v>
      </c>
      <c r="E41" s="92" t="s">
        <v>71</v>
      </c>
      <c r="F41" s="91" t="s">
        <v>70</v>
      </c>
      <c r="G41" s="92" t="s">
        <v>71</v>
      </c>
      <c r="H41" s="93">
        <f>IF(H40=0,,+(H40-#REF!)/#REF!*100)</f>
        <v>0</v>
      </c>
      <c r="I41" s="94" t="s">
        <v>71</v>
      </c>
      <c r="J41" s="93">
        <f>IF(J40=0,,+(J40-#REF!)/#REF!*100)</f>
        <v>0</v>
      </c>
      <c r="K41" s="92" t="s">
        <v>71</v>
      </c>
      <c r="L41" s="93">
        <f>IF(L40=0,,+(L40-#REF!)/#REF!*100)</f>
        <v>0</v>
      </c>
      <c r="M41" s="94" t="s">
        <v>71</v>
      </c>
      <c r="N41" s="283"/>
    </row>
    <row r="42" spans="1:14" x14ac:dyDescent="0.2">
      <c r="A42" s="108"/>
    </row>
    <row r="43" spans="1:14" x14ac:dyDescent="0.2">
      <c r="A43" s="108"/>
    </row>
  </sheetData>
  <mergeCells count="48">
    <mergeCell ref="L5:M5"/>
    <mergeCell ref="D5:E5"/>
    <mergeCell ref="F5:G5"/>
    <mergeCell ref="H5:I5"/>
    <mergeCell ref="J5:K5"/>
    <mergeCell ref="A1:N1"/>
    <mergeCell ref="B4:C4"/>
    <mergeCell ref="D4:E4"/>
    <mergeCell ref="H4:I4"/>
    <mergeCell ref="J4:K4"/>
    <mergeCell ref="L4:M4"/>
    <mergeCell ref="F4:G4"/>
    <mergeCell ref="H3:I3"/>
    <mergeCell ref="J3:K3"/>
    <mergeCell ref="L3:M3"/>
    <mergeCell ref="F3:G3"/>
    <mergeCell ref="A6:A10"/>
    <mergeCell ref="N6:N10"/>
    <mergeCell ref="A11:A15"/>
    <mergeCell ref="N11:N15"/>
    <mergeCell ref="A16:A20"/>
    <mergeCell ref="N16:N20"/>
    <mergeCell ref="A21:B21"/>
    <mergeCell ref="N21:N22"/>
    <mergeCell ref="A22:B22"/>
    <mergeCell ref="B25:C25"/>
    <mergeCell ref="D25:E25"/>
    <mergeCell ref="H25:I25"/>
    <mergeCell ref="J25:K25"/>
    <mergeCell ref="L25:M25"/>
    <mergeCell ref="F25:G25"/>
    <mergeCell ref="A26:A28"/>
    <mergeCell ref="N26:N28"/>
    <mergeCell ref="A29:A31"/>
    <mergeCell ref="N29:N31"/>
    <mergeCell ref="A32:A34"/>
    <mergeCell ref="N32:N34"/>
    <mergeCell ref="A40:B40"/>
    <mergeCell ref="N40:N41"/>
    <mergeCell ref="A41:B41"/>
    <mergeCell ref="A35:B35"/>
    <mergeCell ref="N35:N36"/>
    <mergeCell ref="A36:B36"/>
    <mergeCell ref="D39:E39"/>
    <mergeCell ref="H39:I39"/>
    <mergeCell ref="J39:K39"/>
    <mergeCell ref="L39:M39"/>
    <mergeCell ref="F39:G39"/>
  </mergeCells>
  <phoneticPr fontId="3"/>
  <pageMargins left="0.59055118110236227" right="0.19685039370078741" top="0.74803149606299213" bottom="0.74803149606299213" header="0.31496062992125984" footer="0.31496062992125984"/>
  <pageSetup paperSize="9" scale="67"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22"/>
  <sheetViews>
    <sheetView view="pageBreakPreview" zoomScaleNormal="100" zoomScaleSheetLayoutView="100" workbookViewId="0">
      <pane xSplit="7" ySplit="8" topLeftCell="H9" activePane="bottomRight" state="frozen"/>
      <selection pane="topRight" activeCell="H1" sqref="H1"/>
      <selection pane="bottomLeft" activeCell="A8" sqref="A8"/>
      <selection pane="bottomRight" activeCell="P15" sqref="P15"/>
    </sheetView>
  </sheetViews>
  <sheetFormatPr defaultColWidth="9" defaultRowHeight="13.2" x14ac:dyDescent="0.2"/>
  <cols>
    <col min="1" max="3" width="2.6640625" style="4" customWidth="1"/>
    <col min="4" max="5" width="10.6640625" style="4" customWidth="1"/>
    <col min="6" max="6" width="3.6640625" style="4" customWidth="1"/>
    <col min="7" max="7" width="12.6640625" style="4" hidden="1" customWidth="1"/>
    <col min="8" max="8" width="16" style="4" customWidth="1"/>
    <col min="9" max="9" width="16.77734375" style="4" customWidth="1"/>
    <col min="10" max="10" width="18.109375" style="4" customWidth="1"/>
    <col min="11" max="11" width="18.88671875" style="4" customWidth="1"/>
    <col min="12" max="12" width="12" style="4" customWidth="1"/>
    <col min="13" max="13" width="31.77734375" style="4" customWidth="1"/>
    <col min="14" max="14" width="5.6640625" style="4" customWidth="1"/>
    <col min="15" max="16384" width="9" style="4"/>
  </cols>
  <sheetData>
    <row r="1" spans="1:16" ht="18" customHeight="1" x14ac:dyDescent="0.2">
      <c r="A1" s="1" t="s">
        <v>169</v>
      </c>
      <c r="B1" s="2"/>
      <c r="C1" s="2"/>
      <c r="D1" s="2"/>
      <c r="E1" s="2"/>
      <c r="F1" s="3"/>
      <c r="P1" s="5"/>
    </row>
    <row r="2" spans="1:16" ht="13.8" thickBot="1" x14ac:dyDescent="0.25">
      <c r="F2" s="6"/>
    </row>
    <row r="3" spans="1:16" ht="17.25" customHeight="1" thickBot="1" x14ac:dyDescent="0.25">
      <c r="A3" s="273" t="s">
        <v>1</v>
      </c>
      <c r="B3" s="274"/>
      <c r="C3" s="274"/>
      <c r="D3" s="275"/>
      <c r="E3" s="276"/>
      <c r="F3" s="274"/>
      <c r="G3" s="274"/>
      <c r="H3" s="274"/>
      <c r="I3" s="275"/>
      <c r="J3" s="7" t="s">
        <v>2</v>
      </c>
      <c r="K3" s="260"/>
      <c r="L3" s="261"/>
      <c r="M3" s="8"/>
      <c r="P3" s="5"/>
    </row>
    <row r="4" spans="1:16" ht="9.9" customHeight="1" thickBot="1" x14ac:dyDescent="0.25">
      <c r="F4" s="6"/>
    </row>
    <row r="5" spans="1:16" x14ac:dyDescent="0.2">
      <c r="A5" s="228" t="s">
        <v>180</v>
      </c>
      <c r="B5" s="229"/>
      <c r="C5" s="229"/>
      <c r="D5" s="229"/>
      <c r="E5" s="229"/>
      <c r="F5" s="230"/>
      <c r="G5" s="9" t="s">
        <v>113</v>
      </c>
      <c r="H5" s="9" t="s">
        <v>120</v>
      </c>
      <c r="I5" s="9" t="s">
        <v>3</v>
      </c>
      <c r="J5" s="9" t="s">
        <v>4</v>
      </c>
      <c r="K5" s="9" t="s">
        <v>5</v>
      </c>
      <c r="L5" s="237" t="s">
        <v>6</v>
      </c>
      <c r="M5" s="262" t="s">
        <v>25</v>
      </c>
    </row>
    <row r="6" spans="1:16" x14ac:dyDescent="0.2">
      <c r="A6" s="231" t="s">
        <v>181</v>
      </c>
      <c r="B6" s="232"/>
      <c r="C6" s="232"/>
      <c r="D6" s="232"/>
      <c r="E6" s="232"/>
      <c r="F6" s="233"/>
      <c r="G6" s="12"/>
      <c r="H6" s="12" t="s">
        <v>174</v>
      </c>
      <c r="I6" s="12" t="s">
        <v>175</v>
      </c>
      <c r="J6" s="12" t="s">
        <v>176</v>
      </c>
      <c r="K6" s="12" t="s">
        <v>177</v>
      </c>
      <c r="L6" s="238"/>
      <c r="M6" s="263"/>
    </row>
    <row r="7" spans="1:16" x14ac:dyDescent="0.2">
      <c r="A7" s="231" t="s">
        <v>182</v>
      </c>
      <c r="B7" s="232"/>
      <c r="C7" s="232"/>
      <c r="D7" s="232"/>
      <c r="E7" s="232"/>
      <c r="F7" s="233"/>
      <c r="G7" s="11" t="s">
        <v>114</v>
      </c>
      <c r="H7" s="158" t="s">
        <v>136</v>
      </c>
      <c r="I7" s="158" t="s">
        <v>133</v>
      </c>
      <c r="J7" s="158" t="s">
        <v>134</v>
      </c>
      <c r="K7" s="158" t="s">
        <v>135</v>
      </c>
      <c r="L7" s="12" t="s">
        <v>7</v>
      </c>
      <c r="M7" s="264"/>
    </row>
    <row r="8" spans="1:16" ht="13.8" thickBot="1" x14ac:dyDescent="0.25">
      <c r="A8" s="239" t="s">
        <v>183</v>
      </c>
      <c r="B8" s="240"/>
      <c r="C8" s="240"/>
      <c r="D8" s="240"/>
      <c r="E8" s="240"/>
      <c r="F8" s="241"/>
      <c r="G8" s="12" t="s">
        <v>8</v>
      </c>
      <c r="H8" s="12" t="s">
        <v>8</v>
      </c>
      <c r="I8" s="12" t="s">
        <v>9</v>
      </c>
      <c r="J8" s="12" t="s">
        <v>10</v>
      </c>
      <c r="K8" s="12" t="s">
        <v>11</v>
      </c>
      <c r="L8" s="224" t="s">
        <v>12</v>
      </c>
      <c r="M8" s="306"/>
    </row>
    <row r="9" spans="1:16" ht="24.9" customHeight="1" x14ac:dyDescent="0.2">
      <c r="A9" s="220" t="s">
        <v>168</v>
      </c>
      <c r="B9" s="216"/>
      <c r="C9" s="216"/>
      <c r="D9" s="217"/>
      <c r="E9" s="218"/>
      <c r="F9" s="219"/>
      <c r="G9" s="38" t="e">
        <f>#REF!+G14-#REF!</f>
        <v>#REF!</v>
      </c>
      <c r="H9" s="223">
        <f>H13</f>
        <v>0</v>
      </c>
      <c r="I9" s="223">
        <f t="shared" ref="I9:K9" si="0">I13</f>
        <v>0</v>
      </c>
      <c r="J9" s="223">
        <f t="shared" si="0"/>
        <v>0</v>
      </c>
      <c r="K9" s="223">
        <f t="shared" si="0"/>
        <v>0</v>
      </c>
      <c r="L9" s="213" t="e">
        <f>(K9-H9)/H9*100</f>
        <v>#DIV/0!</v>
      </c>
      <c r="M9" s="28"/>
    </row>
    <row r="10" spans="1:16" ht="24.9" customHeight="1" x14ac:dyDescent="0.2">
      <c r="A10" s="221"/>
      <c r="B10" s="307" t="s">
        <v>170</v>
      </c>
      <c r="C10" s="307"/>
      <c r="D10" s="307"/>
      <c r="E10" s="307"/>
      <c r="F10" s="307"/>
      <c r="G10" s="180"/>
      <c r="H10" s="180"/>
      <c r="I10" s="180"/>
      <c r="J10" s="180"/>
      <c r="K10" s="180"/>
      <c r="L10" s="214"/>
      <c r="M10" s="28"/>
    </row>
    <row r="11" spans="1:16" ht="24.9" customHeight="1" x14ac:dyDescent="0.2">
      <c r="A11" s="221"/>
      <c r="B11" s="307" t="s">
        <v>171</v>
      </c>
      <c r="C11" s="307"/>
      <c r="D11" s="307"/>
      <c r="E11" s="307"/>
      <c r="F11" s="307"/>
      <c r="G11" s="180"/>
      <c r="H11" s="180"/>
      <c r="I11" s="180"/>
      <c r="J11" s="180"/>
      <c r="K11" s="180"/>
      <c r="L11" s="214"/>
      <c r="M11" s="28"/>
    </row>
    <row r="12" spans="1:16" ht="24.9" customHeight="1" x14ac:dyDescent="0.2">
      <c r="A12" s="221"/>
      <c r="B12" s="307" t="s">
        <v>172</v>
      </c>
      <c r="C12" s="307"/>
      <c r="D12" s="307"/>
      <c r="E12" s="307"/>
      <c r="F12" s="307"/>
      <c r="G12" s="180"/>
      <c r="H12" s="180"/>
      <c r="I12" s="180"/>
      <c r="J12" s="180"/>
      <c r="K12" s="180"/>
      <c r="L12" s="214"/>
      <c r="M12" s="28"/>
    </row>
    <row r="13" spans="1:16" ht="24.9" customHeight="1" x14ac:dyDescent="0.2">
      <c r="A13" s="222"/>
      <c r="B13" s="302" t="s">
        <v>106</v>
      </c>
      <c r="C13" s="302"/>
      <c r="D13" s="302"/>
      <c r="E13" s="302"/>
      <c r="F13" s="302"/>
      <c r="G13" s="44" t="e">
        <f>SUM(#REF!)</f>
        <v>#REF!</v>
      </c>
      <c r="H13" s="44">
        <f>SUM(H10:H12)</f>
        <v>0</v>
      </c>
      <c r="I13" s="44"/>
      <c r="J13" s="44"/>
      <c r="K13" s="44"/>
      <c r="L13" s="69"/>
      <c r="M13" s="45"/>
      <c r="N13" s="30"/>
    </row>
    <row r="14" spans="1:16" ht="24.9" customHeight="1" thickBot="1" x14ac:dyDescent="0.25">
      <c r="A14" s="303" t="s">
        <v>173</v>
      </c>
      <c r="B14" s="304"/>
      <c r="C14" s="304"/>
      <c r="D14" s="304"/>
      <c r="E14" s="304"/>
      <c r="F14" s="305"/>
      <c r="G14" s="61"/>
      <c r="H14" s="61"/>
      <c r="I14" s="61"/>
      <c r="J14" s="61"/>
      <c r="K14" s="61"/>
      <c r="L14" s="70"/>
      <c r="M14" s="53"/>
      <c r="N14" s="30"/>
    </row>
    <row r="15" spans="1:16" ht="9.9" customHeight="1" thickBot="1" x14ac:dyDescent="0.25">
      <c r="A15" s="125"/>
      <c r="B15" s="126"/>
      <c r="C15" s="126"/>
      <c r="D15" s="126"/>
      <c r="E15" s="126"/>
      <c r="F15" s="126"/>
      <c r="G15" s="127"/>
      <c r="H15" s="127"/>
      <c r="I15" s="127"/>
      <c r="J15" s="127"/>
      <c r="K15" s="127"/>
      <c r="L15" s="127"/>
      <c r="M15" s="128"/>
    </row>
    <row r="16" spans="1:16" ht="9.9" hidden="1" customHeight="1" thickBot="1" x14ac:dyDescent="0.25">
      <c r="A16" s="20"/>
      <c r="B16" s="21"/>
      <c r="C16" s="21"/>
      <c r="D16" s="21"/>
      <c r="E16" s="21"/>
      <c r="F16" s="21"/>
      <c r="G16" s="22"/>
      <c r="H16" s="22"/>
      <c r="I16" s="22"/>
      <c r="J16" s="22"/>
      <c r="K16" s="22"/>
      <c r="L16" s="22"/>
      <c r="M16" s="23"/>
    </row>
    <row r="17" spans="1:13" ht="30" hidden="1" customHeight="1" thickBot="1" x14ac:dyDescent="0.25">
      <c r="A17" s="55" t="s">
        <v>19</v>
      </c>
      <c r="B17" s="21"/>
      <c r="C17" s="21"/>
      <c r="D17" s="21"/>
      <c r="E17" s="21" t="s">
        <v>20</v>
      </c>
      <c r="F17" s="57"/>
      <c r="G17" s="58" t="e">
        <f>+#REF!-G9</f>
        <v>#REF!</v>
      </c>
      <c r="H17" s="58"/>
      <c r="I17" s="58" t="e">
        <f>+#REF!-I9</f>
        <v>#REF!</v>
      </c>
      <c r="J17" s="58" t="e">
        <f>+#REF!-J9</f>
        <v>#REF!</v>
      </c>
      <c r="K17" s="58" t="e">
        <f>+#REF!-K9</f>
        <v>#REF!</v>
      </c>
      <c r="L17" s="58" t="e">
        <f>IF(G17=0,"-",+(K17-G17)/G17*100)</f>
        <v>#REF!</v>
      </c>
      <c r="M17" s="54"/>
    </row>
    <row r="18" spans="1:13" ht="15" customHeight="1" x14ac:dyDescent="0.2">
      <c r="A18" s="4" t="s">
        <v>99</v>
      </c>
    </row>
    <row r="19" spans="1:13" ht="15" customHeight="1" x14ac:dyDescent="0.2">
      <c r="A19" s="4" t="s">
        <v>101</v>
      </c>
    </row>
    <row r="20" spans="1:13" ht="15" customHeight="1" x14ac:dyDescent="0.2"/>
    <row r="21" spans="1:13" ht="15" customHeight="1" x14ac:dyDescent="0.2"/>
    <row r="22" spans="1:13" ht="18" customHeight="1" x14ac:dyDescent="0.2"/>
  </sheetData>
  <mergeCells count="14">
    <mergeCell ref="K3:L3"/>
    <mergeCell ref="M5:M8"/>
    <mergeCell ref="A3:D3"/>
    <mergeCell ref="E3:I3"/>
    <mergeCell ref="B10:F10"/>
    <mergeCell ref="B13:F13"/>
    <mergeCell ref="A14:F14"/>
    <mergeCell ref="L5:L6"/>
    <mergeCell ref="A5:F5"/>
    <mergeCell ref="A6:F6"/>
    <mergeCell ref="A7:F7"/>
    <mergeCell ref="A8:F8"/>
    <mergeCell ref="B11:F11"/>
    <mergeCell ref="B12:F12"/>
  </mergeCells>
  <phoneticPr fontId="3"/>
  <pageMargins left="0.70866141732283472" right="0.70866141732283472" top="0.74803149606299213" bottom="0.74803149606299213" header="0.31496062992125984" footer="0.31496062992125984"/>
  <pageSetup paperSize="9" scale="45" orientation="portrait"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56"/>
  <sheetViews>
    <sheetView view="pageBreakPreview" zoomScaleNormal="100" zoomScaleSheetLayoutView="100" workbookViewId="0">
      <pane xSplit="7" ySplit="9" topLeftCell="H10" activePane="bottomRight" state="frozen"/>
      <selection pane="topRight" activeCell="H1" sqref="H1"/>
      <selection pane="bottomLeft" activeCell="A9" sqref="A9"/>
      <selection pane="bottomRight" activeCell="S18" sqref="S18"/>
    </sheetView>
  </sheetViews>
  <sheetFormatPr defaultColWidth="9" defaultRowHeight="13.2" x14ac:dyDescent="0.2"/>
  <cols>
    <col min="1" max="3" width="2.6640625" style="4" customWidth="1"/>
    <col min="4" max="5" width="10.6640625" style="4" customWidth="1"/>
    <col min="6" max="6" width="3.6640625" style="4" customWidth="1"/>
    <col min="7" max="7" width="10.6640625" style="4" hidden="1" customWidth="1"/>
    <col min="8" max="8" width="18.109375" style="4" customWidth="1"/>
    <col min="9" max="9" width="18.21875" style="4" customWidth="1"/>
    <col min="10" max="10" width="18" style="4" customWidth="1"/>
    <col min="11" max="11" width="19.21875" style="4" customWidth="1"/>
    <col min="12" max="12" width="8.6640625" style="4" customWidth="1"/>
    <col min="13" max="13" width="30.6640625" style="4" customWidth="1"/>
    <col min="14" max="14" width="5.6640625" style="4" customWidth="1"/>
    <col min="15" max="16384" width="9" style="4"/>
  </cols>
  <sheetData>
    <row r="1" spans="1:16" ht="18" customHeight="1" x14ac:dyDescent="0.2">
      <c r="A1" s="1" t="s">
        <v>34</v>
      </c>
      <c r="B1" s="2"/>
      <c r="C1" s="2"/>
      <c r="D1" s="2"/>
      <c r="E1" s="2"/>
      <c r="F1" s="3"/>
      <c r="P1" s="5"/>
    </row>
    <row r="2" spans="1:16" ht="13.8" thickBot="1" x14ac:dyDescent="0.25">
      <c r="F2" s="6"/>
    </row>
    <row r="3" spans="1:16" ht="17.25" customHeight="1" thickBot="1" x14ac:dyDescent="0.25">
      <c r="A3" s="273" t="s">
        <v>1</v>
      </c>
      <c r="B3" s="274"/>
      <c r="C3" s="274"/>
      <c r="D3" s="275"/>
      <c r="E3" s="276"/>
      <c r="F3" s="274"/>
      <c r="G3" s="274"/>
      <c r="H3" s="274"/>
      <c r="I3" s="275"/>
      <c r="J3" s="7" t="s">
        <v>2</v>
      </c>
      <c r="K3" s="260"/>
      <c r="L3" s="261"/>
      <c r="M3" s="8"/>
      <c r="P3" s="5"/>
    </row>
    <row r="4" spans="1:16" ht="9.9" customHeight="1" thickBot="1" x14ac:dyDescent="0.25">
      <c r="F4" s="6"/>
    </row>
    <row r="5" spans="1:16" x14ac:dyDescent="0.2">
      <c r="A5" s="228" t="s">
        <v>180</v>
      </c>
      <c r="B5" s="229"/>
      <c r="C5" s="229"/>
      <c r="D5" s="229"/>
      <c r="E5" s="229"/>
      <c r="F5" s="230"/>
      <c r="G5" s="9" t="s">
        <v>113</v>
      </c>
      <c r="H5" s="9" t="s">
        <v>120</v>
      </c>
      <c r="I5" s="9" t="s">
        <v>3</v>
      </c>
      <c r="J5" s="9" t="s">
        <v>4</v>
      </c>
      <c r="K5" s="9" t="s">
        <v>5</v>
      </c>
      <c r="L5" s="9" t="s">
        <v>6</v>
      </c>
      <c r="M5" s="262" t="s">
        <v>25</v>
      </c>
    </row>
    <row r="6" spans="1:16" x14ac:dyDescent="0.2">
      <c r="A6" s="231" t="s">
        <v>181</v>
      </c>
      <c r="B6" s="232"/>
      <c r="C6" s="232"/>
      <c r="D6" s="232"/>
      <c r="E6" s="232"/>
      <c r="F6" s="233"/>
      <c r="G6" s="12"/>
      <c r="H6" s="12" t="s">
        <v>174</v>
      </c>
      <c r="I6" s="12" t="s">
        <v>175</v>
      </c>
      <c r="J6" s="12" t="s">
        <v>176</v>
      </c>
      <c r="K6" s="12" t="s">
        <v>177</v>
      </c>
      <c r="L6" s="12"/>
      <c r="M6" s="263"/>
    </row>
    <row r="7" spans="1:16" x14ac:dyDescent="0.2">
      <c r="A7" s="231" t="s">
        <v>182</v>
      </c>
      <c r="B7" s="232"/>
      <c r="C7" s="232"/>
      <c r="D7" s="232"/>
      <c r="E7" s="232"/>
      <c r="F7" s="233"/>
      <c r="G7" s="11" t="s">
        <v>114</v>
      </c>
      <c r="H7" s="158" t="s">
        <v>136</v>
      </c>
      <c r="I7" s="158" t="s">
        <v>133</v>
      </c>
      <c r="J7" s="158" t="s">
        <v>134</v>
      </c>
      <c r="K7" s="158" t="s">
        <v>135</v>
      </c>
      <c r="L7" s="12" t="s">
        <v>7</v>
      </c>
      <c r="M7" s="264"/>
    </row>
    <row r="8" spans="1:16" ht="13.8" thickBot="1" x14ac:dyDescent="0.25">
      <c r="A8" s="239" t="s">
        <v>183</v>
      </c>
      <c r="B8" s="240"/>
      <c r="C8" s="240"/>
      <c r="D8" s="240"/>
      <c r="E8" s="240"/>
      <c r="F8" s="241"/>
      <c r="G8" s="12" t="s">
        <v>8</v>
      </c>
      <c r="H8" s="12" t="s">
        <v>8</v>
      </c>
      <c r="I8" s="12" t="s">
        <v>9</v>
      </c>
      <c r="J8" s="12" t="s">
        <v>10</v>
      </c>
      <c r="K8" s="12" t="s">
        <v>11</v>
      </c>
      <c r="L8" s="13" t="s">
        <v>12</v>
      </c>
      <c r="M8" s="264"/>
    </row>
    <row r="9" spans="1:16" ht="24.9" customHeight="1" x14ac:dyDescent="0.2">
      <c r="A9" s="35" t="s">
        <v>107</v>
      </c>
      <c r="B9" s="36"/>
      <c r="C9" s="36"/>
      <c r="D9" s="36"/>
      <c r="E9" s="36"/>
      <c r="F9" s="37"/>
      <c r="G9" s="38">
        <f>SUM(G10:G46)</f>
        <v>0</v>
      </c>
      <c r="H9" s="38">
        <f>SUM(H10:H39)</f>
        <v>0</v>
      </c>
      <c r="I9" s="38">
        <f>SUM(I10:I39)</f>
        <v>0</v>
      </c>
      <c r="J9" s="38">
        <f t="shared" ref="J9:K9" si="0">SUM(J10:J39)</f>
        <v>0</v>
      </c>
      <c r="K9" s="38">
        <f t="shared" si="0"/>
        <v>0</v>
      </c>
      <c r="L9" s="67" t="e">
        <f>(K9-H9)/H9*100</f>
        <v>#DIV/0!</v>
      </c>
      <c r="M9" s="39"/>
    </row>
    <row r="10" spans="1:16" ht="24.9" customHeight="1" x14ac:dyDescent="0.2">
      <c r="A10" s="40"/>
      <c r="B10" s="253" t="s">
        <v>35</v>
      </c>
      <c r="C10" s="308"/>
      <c r="D10" s="308"/>
      <c r="E10" s="215"/>
      <c r="F10" s="169"/>
      <c r="G10" s="44"/>
      <c r="H10" s="44"/>
      <c r="I10" s="44"/>
      <c r="J10" s="44"/>
      <c r="K10" s="44"/>
      <c r="L10" s="69" t="e">
        <f t="shared" ref="L10:L46" si="1">(K10-H10)/H10*100</f>
        <v>#DIV/0!</v>
      </c>
      <c r="M10" s="45"/>
    </row>
    <row r="11" spans="1:16" ht="24.9" customHeight="1" x14ac:dyDescent="0.2">
      <c r="A11" s="40"/>
      <c r="B11" s="253" t="s">
        <v>184</v>
      </c>
      <c r="C11" s="308"/>
      <c r="D11" s="308"/>
      <c r="E11" s="215"/>
      <c r="F11" s="169"/>
      <c r="G11" s="49"/>
      <c r="H11" s="49"/>
      <c r="I11" s="49"/>
      <c r="J11" s="49"/>
      <c r="K11" s="49"/>
      <c r="L11" s="68" t="e">
        <f t="shared" si="1"/>
        <v>#DIV/0!</v>
      </c>
      <c r="M11" s="50"/>
    </row>
    <row r="12" spans="1:16" ht="24.9" customHeight="1" x14ac:dyDescent="0.2">
      <c r="A12" s="40"/>
      <c r="B12" s="253" t="s">
        <v>185</v>
      </c>
      <c r="C12" s="308"/>
      <c r="D12" s="308"/>
      <c r="E12" s="215"/>
      <c r="F12" s="169"/>
      <c r="G12" s="49"/>
      <c r="H12" s="49"/>
      <c r="I12" s="49"/>
      <c r="J12" s="49"/>
      <c r="K12" s="49"/>
      <c r="L12" s="68" t="e">
        <f t="shared" si="1"/>
        <v>#DIV/0!</v>
      </c>
      <c r="M12" s="50"/>
    </row>
    <row r="13" spans="1:16" ht="24.9" customHeight="1" x14ac:dyDescent="0.2">
      <c r="A13" s="40"/>
      <c r="B13" s="253" t="s">
        <v>186</v>
      </c>
      <c r="C13" s="308"/>
      <c r="D13" s="308"/>
      <c r="E13" s="215"/>
      <c r="F13" s="169"/>
      <c r="G13" s="49"/>
      <c r="H13" s="49"/>
      <c r="I13" s="49"/>
      <c r="J13" s="49"/>
      <c r="K13" s="49"/>
      <c r="L13" s="68" t="e">
        <f t="shared" si="1"/>
        <v>#DIV/0!</v>
      </c>
      <c r="M13" s="50"/>
    </row>
    <row r="14" spans="1:16" ht="24.9" customHeight="1" x14ac:dyDescent="0.2">
      <c r="A14" s="40"/>
      <c r="B14" s="253" t="s">
        <v>187</v>
      </c>
      <c r="C14" s="308"/>
      <c r="D14" s="308"/>
      <c r="E14" s="215"/>
      <c r="F14" s="169"/>
      <c r="G14" s="49"/>
      <c r="H14" s="49"/>
      <c r="I14" s="49"/>
      <c r="J14" s="49"/>
      <c r="K14" s="49"/>
      <c r="L14" s="68" t="e">
        <f t="shared" si="1"/>
        <v>#DIV/0!</v>
      </c>
      <c r="M14" s="50"/>
      <c r="N14" s="30"/>
    </row>
    <row r="15" spans="1:16" ht="24.9" customHeight="1" x14ac:dyDescent="0.2">
      <c r="A15" s="40"/>
      <c r="B15" s="253" t="s">
        <v>22</v>
      </c>
      <c r="C15" s="308"/>
      <c r="D15" s="308"/>
      <c r="E15" s="215"/>
      <c r="F15" s="169"/>
      <c r="G15" s="49"/>
      <c r="H15" s="49"/>
      <c r="I15" s="49"/>
      <c r="J15" s="49"/>
      <c r="K15" s="49"/>
      <c r="L15" s="68" t="e">
        <f t="shared" si="1"/>
        <v>#DIV/0!</v>
      </c>
      <c r="M15" s="50"/>
      <c r="N15" s="30"/>
    </row>
    <row r="16" spans="1:16" ht="24.9" customHeight="1" x14ac:dyDescent="0.2">
      <c r="A16" s="40"/>
      <c r="B16" s="253" t="s">
        <v>188</v>
      </c>
      <c r="C16" s="308"/>
      <c r="D16" s="308"/>
      <c r="E16" s="215"/>
      <c r="F16" s="169"/>
      <c r="G16" s="49"/>
      <c r="H16" s="49"/>
      <c r="I16" s="44"/>
      <c r="J16" s="44"/>
      <c r="K16" s="44"/>
      <c r="L16" s="68" t="e">
        <f t="shared" si="1"/>
        <v>#DIV/0!</v>
      </c>
      <c r="M16" s="50"/>
    </row>
    <row r="17" spans="1:14" ht="24.9" customHeight="1" x14ac:dyDescent="0.2">
      <c r="A17" s="40"/>
      <c r="B17" s="253" t="s">
        <v>189</v>
      </c>
      <c r="C17" s="308"/>
      <c r="D17" s="308"/>
      <c r="E17" s="215"/>
      <c r="F17" s="169"/>
      <c r="G17" s="49"/>
      <c r="H17" s="49"/>
      <c r="I17" s="49"/>
      <c r="J17" s="49"/>
      <c r="K17" s="49"/>
      <c r="L17" s="68" t="e">
        <f t="shared" si="1"/>
        <v>#DIV/0!</v>
      </c>
      <c r="M17" s="50"/>
      <c r="N17" s="30"/>
    </row>
    <row r="18" spans="1:14" ht="24.9" customHeight="1" x14ac:dyDescent="0.2">
      <c r="A18" s="40"/>
      <c r="B18" s="253" t="s">
        <v>190</v>
      </c>
      <c r="C18" s="308"/>
      <c r="D18" s="308"/>
      <c r="E18" s="215"/>
      <c r="F18" s="169"/>
      <c r="G18" s="49"/>
      <c r="H18" s="49"/>
      <c r="I18" s="44"/>
      <c r="J18" s="44"/>
      <c r="K18" s="44"/>
      <c r="L18" s="68" t="e">
        <f t="shared" si="1"/>
        <v>#DIV/0!</v>
      </c>
      <c r="M18" s="50"/>
      <c r="N18" s="30"/>
    </row>
    <row r="19" spans="1:14" ht="24.9" customHeight="1" x14ac:dyDescent="0.2">
      <c r="A19" s="40"/>
      <c r="B19" s="253" t="s">
        <v>191</v>
      </c>
      <c r="C19" s="308"/>
      <c r="D19" s="308"/>
      <c r="E19" s="215"/>
      <c r="F19" s="169"/>
      <c r="G19" s="49"/>
      <c r="H19" s="49"/>
      <c r="I19" s="49"/>
      <c r="J19" s="49"/>
      <c r="K19" s="49"/>
      <c r="L19" s="68" t="e">
        <f t="shared" si="1"/>
        <v>#DIV/0!</v>
      </c>
      <c r="M19" s="50"/>
      <c r="N19" s="30"/>
    </row>
    <row r="20" spans="1:14" ht="24.9" customHeight="1" x14ac:dyDescent="0.2">
      <c r="A20" s="40"/>
      <c r="B20" s="253" t="s">
        <v>192</v>
      </c>
      <c r="C20" s="308"/>
      <c r="D20" s="308"/>
      <c r="E20" s="215"/>
      <c r="F20" s="169"/>
      <c r="G20" s="49"/>
      <c r="H20" s="49"/>
      <c r="I20" s="49"/>
      <c r="J20" s="49"/>
      <c r="K20" s="49"/>
      <c r="L20" s="68" t="e">
        <f t="shared" si="1"/>
        <v>#DIV/0!</v>
      </c>
      <c r="M20" s="50"/>
      <c r="N20" s="30"/>
    </row>
    <row r="21" spans="1:14" ht="24.9" customHeight="1" x14ac:dyDescent="0.2">
      <c r="A21" s="40"/>
      <c r="B21" s="253" t="s">
        <v>193</v>
      </c>
      <c r="C21" s="308"/>
      <c r="D21" s="308"/>
      <c r="E21" s="215"/>
      <c r="F21" s="169"/>
      <c r="G21" s="49"/>
      <c r="H21" s="49"/>
      <c r="I21" s="49"/>
      <c r="J21" s="49"/>
      <c r="K21" s="49"/>
      <c r="L21" s="68" t="e">
        <f t="shared" si="1"/>
        <v>#DIV/0!</v>
      </c>
      <c r="M21" s="50"/>
      <c r="N21" s="30"/>
    </row>
    <row r="22" spans="1:14" ht="24.9" customHeight="1" x14ac:dyDescent="0.2">
      <c r="A22" s="40"/>
      <c r="B22" s="253" t="s">
        <v>194</v>
      </c>
      <c r="C22" s="308"/>
      <c r="D22" s="308"/>
      <c r="E22" s="215"/>
      <c r="F22" s="169"/>
      <c r="G22" s="49"/>
      <c r="H22" s="49"/>
      <c r="I22" s="49"/>
      <c r="J22" s="49"/>
      <c r="K22" s="49"/>
      <c r="L22" s="68" t="e">
        <f t="shared" si="1"/>
        <v>#DIV/0!</v>
      </c>
      <c r="M22" s="50"/>
      <c r="N22" s="30"/>
    </row>
    <row r="23" spans="1:14" ht="24.9" customHeight="1" x14ac:dyDescent="0.2">
      <c r="A23" s="40"/>
      <c r="B23" s="253" t="s">
        <v>195</v>
      </c>
      <c r="C23" s="308"/>
      <c r="D23" s="308"/>
      <c r="E23" s="215"/>
      <c r="F23" s="169"/>
      <c r="G23" s="44"/>
      <c r="H23" s="44"/>
      <c r="I23" s="44"/>
      <c r="J23" s="49"/>
      <c r="K23" s="49"/>
      <c r="L23" s="69" t="e">
        <f t="shared" si="1"/>
        <v>#DIV/0!</v>
      </c>
      <c r="M23" s="50"/>
      <c r="N23" s="30"/>
    </row>
    <row r="24" spans="1:14" ht="24.9" customHeight="1" x14ac:dyDescent="0.2">
      <c r="A24" s="40"/>
      <c r="B24" s="253" t="s">
        <v>196</v>
      </c>
      <c r="C24" s="308"/>
      <c r="D24" s="308"/>
      <c r="E24" s="215"/>
      <c r="F24" s="169"/>
      <c r="G24" s="49"/>
      <c r="H24" s="49"/>
      <c r="I24" s="49"/>
      <c r="J24" s="49"/>
      <c r="K24" s="49"/>
      <c r="L24" s="68" t="e">
        <f t="shared" si="1"/>
        <v>#DIV/0!</v>
      </c>
      <c r="M24" s="50"/>
    </row>
    <row r="25" spans="1:14" ht="24.9" customHeight="1" x14ac:dyDescent="0.2">
      <c r="A25" s="40"/>
      <c r="B25" s="253" t="s">
        <v>197</v>
      </c>
      <c r="C25" s="308"/>
      <c r="D25" s="308"/>
      <c r="E25" s="215"/>
      <c r="F25" s="169"/>
      <c r="G25" s="44"/>
      <c r="H25" s="44"/>
      <c r="I25" s="44"/>
      <c r="J25" s="49"/>
      <c r="K25" s="49"/>
      <c r="L25" s="69" t="e">
        <f t="shared" si="1"/>
        <v>#DIV/0!</v>
      </c>
      <c r="M25" s="45"/>
    </row>
    <row r="26" spans="1:14" ht="24.9" customHeight="1" x14ac:dyDescent="0.2">
      <c r="A26" s="40"/>
      <c r="B26" s="253" t="s">
        <v>198</v>
      </c>
      <c r="C26" s="308"/>
      <c r="D26" s="308"/>
      <c r="E26" s="215"/>
      <c r="F26" s="169"/>
      <c r="G26" s="44"/>
      <c r="H26" s="44"/>
      <c r="I26" s="44"/>
      <c r="J26" s="44"/>
      <c r="K26" s="44"/>
      <c r="L26" s="69" t="e">
        <f t="shared" si="1"/>
        <v>#DIV/0!</v>
      </c>
      <c r="M26" s="45"/>
    </row>
    <row r="27" spans="1:14" ht="24.9" customHeight="1" x14ac:dyDescent="0.2">
      <c r="A27" s="40"/>
      <c r="B27" s="253" t="s">
        <v>199</v>
      </c>
      <c r="C27" s="308"/>
      <c r="D27" s="308"/>
      <c r="E27" s="215"/>
      <c r="F27" s="169"/>
      <c r="G27" s="49"/>
      <c r="H27" s="49"/>
      <c r="I27" s="49"/>
      <c r="J27" s="49"/>
      <c r="K27" s="49"/>
      <c r="L27" s="68" t="e">
        <f t="shared" si="1"/>
        <v>#DIV/0!</v>
      </c>
      <c r="M27" s="50"/>
    </row>
    <row r="28" spans="1:14" ht="24.9" customHeight="1" x14ac:dyDescent="0.2">
      <c r="A28" s="40"/>
      <c r="B28" s="253" t="s">
        <v>200</v>
      </c>
      <c r="C28" s="308"/>
      <c r="D28" s="308"/>
      <c r="E28" s="215"/>
      <c r="F28" s="169"/>
      <c r="G28" s="49"/>
      <c r="H28" s="49"/>
      <c r="I28" s="49"/>
      <c r="J28" s="49"/>
      <c r="K28" s="49"/>
      <c r="L28" s="68" t="e">
        <f t="shared" si="1"/>
        <v>#DIV/0!</v>
      </c>
      <c r="M28" s="50"/>
    </row>
    <row r="29" spans="1:14" ht="24.9" customHeight="1" x14ac:dyDescent="0.2">
      <c r="A29" s="40"/>
      <c r="B29" s="253" t="s">
        <v>201</v>
      </c>
      <c r="C29" s="308"/>
      <c r="D29" s="308"/>
      <c r="E29" s="215"/>
      <c r="F29" s="169"/>
      <c r="G29" s="49"/>
      <c r="H29" s="49"/>
      <c r="I29" s="49"/>
      <c r="J29" s="49"/>
      <c r="K29" s="49"/>
      <c r="L29" s="68" t="e">
        <f t="shared" si="1"/>
        <v>#DIV/0!</v>
      </c>
      <c r="M29" s="50"/>
    </row>
    <row r="30" spans="1:14" ht="24.9" customHeight="1" x14ac:dyDescent="0.2">
      <c r="A30" s="40"/>
      <c r="B30" s="253" t="s">
        <v>202</v>
      </c>
      <c r="C30" s="308"/>
      <c r="D30" s="308"/>
      <c r="E30" s="215"/>
      <c r="F30" s="169"/>
      <c r="G30" s="49"/>
      <c r="H30" s="49"/>
      <c r="I30" s="49"/>
      <c r="J30" s="49"/>
      <c r="K30" s="49"/>
      <c r="L30" s="68" t="e">
        <f t="shared" si="1"/>
        <v>#DIV/0!</v>
      </c>
      <c r="M30" s="50"/>
    </row>
    <row r="31" spans="1:14" ht="24.9" customHeight="1" x14ac:dyDescent="0.2">
      <c r="A31" s="40"/>
      <c r="B31" s="253" t="s">
        <v>203</v>
      </c>
      <c r="C31" s="308"/>
      <c r="D31" s="308"/>
      <c r="E31" s="215"/>
      <c r="F31" s="169"/>
      <c r="G31" s="49"/>
      <c r="H31" s="49"/>
      <c r="I31" s="49"/>
      <c r="J31" s="49"/>
      <c r="K31" s="49"/>
      <c r="L31" s="68" t="e">
        <f t="shared" si="1"/>
        <v>#DIV/0!</v>
      </c>
      <c r="M31" s="50"/>
    </row>
    <row r="32" spans="1:14" ht="24.9" customHeight="1" x14ac:dyDescent="0.2">
      <c r="A32" s="40"/>
      <c r="B32" s="253" t="s">
        <v>204</v>
      </c>
      <c r="C32" s="308"/>
      <c r="D32" s="308"/>
      <c r="E32" s="215"/>
      <c r="F32" s="169"/>
      <c r="G32" s="49"/>
      <c r="H32" s="49"/>
      <c r="I32" s="49"/>
      <c r="J32" s="49"/>
      <c r="K32" s="49"/>
      <c r="L32" s="68" t="e">
        <f t="shared" si="1"/>
        <v>#DIV/0!</v>
      </c>
      <c r="M32" s="50"/>
    </row>
    <row r="33" spans="1:13" ht="24.9" customHeight="1" x14ac:dyDescent="0.2">
      <c r="A33" s="40"/>
      <c r="B33" s="253" t="s">
        <v>205</v>
      </c>
      <c r="C33" s="308"/>
      <c r="D33" s="308"/>
      <c r="E33" s="215"/>
      <c r="F33" s="169"/>
      <c r="G33" s="49"/>
      <c r="H33" s="49"/>
      <c r="I33" s="49"/>
      <c r="J33" s="49"/>
      <c r="K33" s="49"/>
      <c r="L33" s="68" t="e">
        <f t="shared" si="1"/>
        <v>#DIV/0!</v>
      </c>
      <c r="M33" s="50"/>
    </row>
    <row r="34" spans="1:13" ht="24.9" customHeight="1" x14ac:dyDescent="0.2">
      <c r="A34" s="40"/>
      <c r="B34" s="253" t="s">
        <v>206</v>
      </c>
      <c r="C34" s="308"/>
      <c r="D34" s="308"/>
      <c r="E34" s="215"/>
      <c r="F34" s="169"/>
      <c r="G34" s="49"/>
      <c r="H34" s="49"/>
      <c r="I34" s="49"/>
      <c r="J34" s="49"/>
      <c r="K34" s="49"/>
      <c r="L34" s="68" t="e">
        <f t="shared" si="1"/>
        <v>#DIV/0!</v>
      </c>
      <c r="M34" s="50"/>
    </row>
    <row r="35" spans="1:13" ht="24.9" customHeight="1" x14ac:dyDescent="0.2">
      <c r="A35" s="40"/>
      <c r="B35" s="253" t="s">
        <v>207</v>
      </c>
      <c r="C35" s="308"/>
      <c r="D35" s="308"/>
      <c r="E35" s="215"/>
      <c r="F35" s="169"/>
      <c r="G35" s="49"/>
      <c r="H35" s="49"/>
      <c r="I35" s="49"/>
      <c r="J35" s="49"/>
      <c r="K35" s="49"/>
      <c r="L35" s="68" t="e">
        <f t="shared" si="1"/>
        <v>#DIV/0!</v>
      </c>
      <c r="M35" s="50"/>
    </row>
    <row r="36" spans="1:13" ht="24.9" customHeight="1" x14ac:dyDescent="0.2">
      <c r="A36" s="40"/>
      <c r="B36" s="253" t="s">
        <v>208</v>
      </c>
      <c r="C36" s="308"/>
      <c r="D36" s="308"/>
      <c r="E36" s="215"/>
      <c r="F36" s="169"/>
      <c r="G36" s="49"/>
      <c r="H36" s="49"/>
      <c r="I36" s="49"/>
      <c r="J36" s="49"/>
      <c r="K36" s="49"/>
      <c r="L36" s="68" t="e">
        <f t="shared" si="1"/>
        <v>#DIV/0!</v>
      </c>
      <c r="M36" s="50"/>
    </row>
    <row r="37" spans="1:13" ht="24.9" customHeight="1" x14ac:dyDescent="0.2">
      <c r="A37" s="40"/>
      <c r="B37" s="253" t="s">
        <v>209</v>
      </c>
      <c r="C37" s="308"/>
      <c r="D37" s="308"/>
      <c r="E37" s="215"/>
      <c r="F37" s="169"/>
      <c r="G37" s="49"/>
      <c r="H37" s="49"/>
      <c r="I37" s="49"/>
      <c r="J37" s="49"/>
      <c r="K37" s="49"/>
      <c r="L37" s="68" t="e">
        <f t="shared" si="1"/>
        <v>#DIV/0!</v>
      </c>
      <c r="M37" s="50"/>
    </row>
    <row r="38" spans="1:13" ht="24.9" customHeight="1" x14ac:dyDescent="0.2">
      <c r="A38" s="40"/>
      <c r="B38" s="253" t="s">
        <v>210</v>
      </c>
      <c r="C38" s="308"/>
      <c r="D38" s="308"/>
      <c r="E38" s="215"/>
      <c r="F38" s="169"/>
      <c r="G38" s="49"/>
      <c r="H38" s="49"/>
      <c r="I38" s="49"/>
      <c r="J38" s="49"/>
      <c r="K38" s="49"/>
      <c r="L38" s="68" t="e">
        <f t="shared" si="1"/>
        <v>#DIV/0!</v>
      </c>
      <c r="M38" s="50"/>
    </row>
    <row r="39" spans="1:13" ht="24.9" customHeight="1" thickBot="1" x14ac:dyDescent="0.25">
      <c r="A39" s="40"/>
      <c r="B39" s="253" t="s">
        <v>211</v>
      </c>
      <c r="C39" s="308"/>
      <c r="D39" s="308"/>
      <c r="E39" s="215"/>
      <c r="F39" s="169"/>
      <c r="G39" s="49"/>
      <c r="H39" s="49"/>
      <c r="I39" s="49"/>
      <c r="J39" s="49"/>
      <c r="K39" s="49"/>
      <c r="L39" s="68" t="e">
        <f t="shared" si="1"/>
        <v>#DIV/0!</v>
      </c>
      <c r="M39" s="50"/>
    </row>
    <row r="40" spans="1:13" ht="24.9" customHeight="1" x14ac:dyDescent="0.2">
      <c r="A40" s="135" t="s">
        <v>103</v>
      </c>
      <c r="B40" s="136"/>
      <c r="C40" s="136"/>
      <c r="D40" s="136"/>
      <c r="E40" s="137"/>
      <c r="F40" s="138"/>
      <c r="G40" s="139"/>
      <c r="H40" s="139">
        <f>SUM(H41:H46)</f>
        <v>0</v>
      </c>
      <c r="I40" s="139">
        <f t="shared" ref="I40:K40" si="2">SUM(I41:I46)</f>
        <v>0</v>
      </c>
      <c r="J40" s="139">
        <f t="shared" si="2"/>
        <v>0</v>
      </c>
      <c r="K40" s="139">
        <f t="shared" si="2"/>
        <v>0</v>
      </c>
      <c r="L40" s="140" t="e">
        <f t="shared" si="1"/>
        <v>#DIV/0!</v>
      </c>
      <c r="M40" s="141"/>
    </row>
    <row r="41" spans="1:13" ht="24.9" customHeight="1" x14ac:dyDescent="0.2">
      <c r="A41" s="309" t="s">
        <v>33</v>
      </c>
      <c r="B41" s="253" t="str">
        <f>B10</f>
        <v>役員報酬</v>
      </c>
      <c r="C41" s="308"/>
      <c r="D41" s="308"/>
      <c r="E41" s="130"/>
      <c r="F41" s="131"/>
      <c r="G41" s="132"/>
      <c r="H41" s="49">
        <f>H10</f>
        <v>0</v>
      </c>
      <c r="I41" s="49">
        <f t="shared" ref="I41:K41" si="3">I10</f>
        <v>0</v>
      </c>
      <c r="J41" s="49">
        <f t="shared" si="3"/>
        <v>0</v>
      </c>
      <c r="K41" s="49">
        <f t="shared" si="3"/>
        <v>0</v>
      </c>
      <c r="L41" s="133" t="e">
        <f t="shared" si="1"/>
        <v>#DIV/0!</v>
      </c>
      <c r="M41" s="134"/>
    </row>
    <row r="42" spans="1:13" ht="24.9" customHeight="1" x14ac:dyDescent="0.2">
      <c r="A42" s="309"/>
      <c r="B42" s="253" t="str">
        <f t="shared" ref="B42:B46" si="4">B11</f>
        <v>給与手当</v>
      </c>
      <c r="C42" s="308"/>
      <c r="D42" s="308"/>
      <c r="E42" s="43"/>
      <c r="F42" s="65"/>
      <c r="G42" s="44"/>
      <c r="H42" s="49">
        <f t="shared" ref="H42:K46" si="5">H11</f>
        <v>0</v>
      </c>
      <c r="I42" s="49">
        <f t="shared" si="5"/>
        <v>0</v>
      </c>
      <c r="J42" s="49">
        <f t="shared" si="5"/>
        <v>0</v>
      </c>
      <c r="K42" s="49">
        <f t="shared" si="5"/>
        <v>0</v>
      </c>
      <c r="L42" s="69" t="e">
        <f t="shared" si="1"/>
        <v>#DIV/0!</v>
      </c>
      <c r="M42" s="45"/>
    </row>
    <row r="43" spans="1:13" ht="24.9" customHeight="1" x14ac:dyDescent="0.2">
      <c r="A43" s="309"/>
      <c r="B43" s="253" t="str">
        <f t="shared" si="4"/>
        <v>賞与</v>
      </c>
      <c r="C43" s="308"/>
      <c r="D43" s="308"/>
      <c r="E43" s="43"/>
      <c r="F43" s="65"/>
      <c r="G43" s="44"/>
      <c r="H43" s="49">
        <f t="shared" si="5"/>
        <v>0</v>
      </c>
      <c r="I43" s="49">
        <f t="shared" si="5"/>
        <v>0</v>
      </c>
      <c r="J43" s="49">
        <f t="shared" si="5"/>
        <v>0</v>
      </c>
      <c r="K43" s="49">
        <f t="shared" si="5"/>
        <v>0</v>
      </c>
      <c r="L43" s="69" t="e">
        <f t="shared" si="1"/>
        <v>#DIV/0!</v>
      </c>
      <c r="M43" s="45"/>
    </row>
    <row r="44" spans="1:13" ht="24.9" customHeight="1" x14ac:dyDescent="0.2">
      <c r="A44" s="309"/>
      <c r="B44" s="253" t="str">
        <f t="shared" si="4"/>
        <v>実習生費</v>
      </c>
      <c r="C44" s="308"/>
      <c r="D44" s="308"/>
      <c r="E44" s="48"/>
      <c r="F44" s="64"/>
      <c r="G44" s="49"/>
      <c r="H44" s="49">
        <f t="shared" si="5"/>
        <v>0</v>
      </c>
      <c r="I44" s="49">
        <f t="shared" si="5"/>
        <v>0</v>
      </c>
      <c r="J44" s="49">
        <f t="shared" si="5"/>
        <v>0</v>
      </c>
      <c r="K44" s="49">
        <f t="shared" si="5"/>
        <v>0</v>
      </c>
      <c r="L44" s="68" t="e">
        <f t="shared" si="1"/>
        <v>#DIV/0!</v>
      </c>
      <c r="M44" s="50"/>
    </row>
    <row r="45" spans="1:13" ht="24.9" customHeight="1" x14ac:dyDescent="0.2">
      <c r="A45" s="309"/>
      <c r="B45" s="253" t="str">
        <f t="shared" si="4"/>
        <v>法定福利費</v>
      </c>
      <c r="C45" s="308"/>
      <c r="D45" s="308"/>
      <c r="E45" s="48"/>
      <c r="F45" s="64"/>
      <c r="G45" s="49"/>
      <c r="H45" s="49">
        <f t="shared" si="5"/>
        <v>0</v>
      </c>
      <c r="I45" s="49">
        <f t="shared" si="5"/>
        <v>0</v>
      </c>
      <c r="J45" s="49">
        <f t="shared" si="5"/>
        <v>0</v>
      </c>
      <c r="K45" s="49">
        <f t="shared" si="5"/>
        <v>0</v>
      </c>
      <c r="L45" s="68" t="e">
        <f t="shared" si="1"/>
        <v>#DIV/0!</v>
      </c>
      <c r="M45" s="50"/>
    </row>
    <row r="46" spans="1:13" ht="24.9" customHeight="1" thickBot="1" x14ac:dyDescent="0.25">
      <c r="A46" s="310"/>
      <c r="B46" s="253" t="str">
        <f t="shared" si="4"/>
        <v>福利厚生費</v>
      </c>
      <c r="C46" s="308"/>
      <c r="D46" s="308"/>
      <c r="E46" s="52"/>
      <c r="F46" s="66"/>
      <c r="G46" s="61"/>
      <c r="H46" s="49">
        <f t="shared" si="5"/>
        <v>0</v>
      </c>
      <c r="I46" s="49">
        <f t="shared" si="5"/>
        <v>0</v>
      </c>
      <c r="J46" s="49">
        <f t="shared" si="5"/>
        <v>0</v>
      </c>
      <c r="K46" s="49">
        <f t="shared" si="5"/>
        <v>0</v>
      </c>
      <c r="L46" s="70" t="e">
        <f t="shared" si="1"/>
        <v>#DIV/0!</v>
      </c>
      <c r="M46" s="53"/>
    </row>
    <row r="47" spans="1:13" ht="9.9" customHeight="1" thickBot="1" x14ac:dyDescent="0.25">
      <c r="A47" s="20"/>
      <c r="B47" s="21"/>
      <c r="C47" s="21"/>
      <c r="D47" s="21"/>
      <c r="E47" s="21"/>
      <c r="F47" s="21"/>
      <c r="G47" s="22"/>
      <c r="H47" s="22"/>
      <c r="I47" s="22"/>
      <c r="J47" s="22"/>
      <c r="K47" s="22"/>
      <c r="L47" s="22"/>
      <c r="M47" s="23"/>
    </row>
    <row r="48" spans="1:13" ht="9.9" hidden="1" customHeight="1" thickBot="1" x14ac:dyDescent="0.25">
      <c r="A48" s="20"/>
      <c r="B48" s="21"/>
      <c r="C48" s="21"/>
      <c r="D48" s="21"/>
      <c r="E48" s="21"/>
      <c r="F48" s="21"/>
      <c r="G48" s="22"/>
      <c r="H48" s="22"/>
      <c r="I48" s="22"/>
      <c r="J48" s="22"/>
      <c r="K48" s="22"/>
      <c r="L48" s="22"/>
      <c r="M48" s="23"/>
    </row>
    <row r="49" spans="1:13" ht="30" hidden="1" customHeight="1" thickBot="1" x14ac:dyDescent="0.25">
      <c r="A49" s="55" t="s">
        <v>19</v>
      </c>
      <c r="B49" s="21"/>
      <c r="C49" s="21"/>
      <c r="D49" s="21"/>
      <c r="E49" s="21" t="s">
        <v>20</v>
      </c>
      <c r="F49" s="57"/>
      <c r="G49" s="58" t="e">
        <f>+#REF!-G9</f>
        <v>#REF!</v>
      </c>
      <c r="H49" s="58"/>
      <c r="I49" s="58" t="e">
        <f>+#REF!-I9</f>
        <v>#REF!</v>
      </c>
      <c r="J49" s="58" t="e">
        <f>+#REF!-J9</f>
        <v>#REF!</v>
      </c>
      <c r="K49" s="58" t="e">
        <f>+#REF!-K9</f>
        <v>#REF!</v>
      </c>
      <c r="L49" s="58" t="e">
        <f>IF(G49=0,"-",+(K49-G49)/G49*100)</f>
        <v>#REF!</v>
      </c>
      <c r="M49" s="54"/>
    </row>
    <row r="50" spans="1:13" ht="15" customHeight="1" x14ac:dyDescent="0.2">
      <c r="A50" s="4" t="s">
        <v>99</v>
      </c>
    </row>
    <row r="51" spans="1:13" ht="15" customHeight="1" x14ac:dyDescent="0.2">
      <c r="A51" s="4" t="s">
        <v>102</v>
      </c>
    </row>
    <row r="52" spans="1:13" ht="15" customHeight="1" x14ac:dyDescent="0.2"/>
    <row r="53" spans="1:13" ht="15" customHeight="1" x14ac:dyDescent="0.2"/>
    <row r="54" spans="1:13" ht="18" customHeight="1" x14ac:dyDescent="0.2"/>
    <row r="56" spans="1:13" x14ac:dyDescent="0.2">
      <c r="D56" s="146"/>
      <c r="E56" s="146"/>
      <c r="F56" s="146"/>
      <c r="H56" s="146">
        <f>H39+H25+H24+H23+H20+H19+H18</f>
        <v>0</v>
      </c>
      <c r="I56" s="146">
        <f>I39+I25+I24+I23+I20+I19+I18</f>
        <v>0</v>
      </c>
      <c r="J56" s="146">
        <f t="shared" ref="J56:K56" si="6">J39+J25+J24+J23+J20+J19+J18</f>
        <v>0</v>
      </c>
      <c r="K56" s="146">
        <f t="shared" si="6"/>
        <v>0</v>
      </c>
    </row>
  </sheetData>
  <mergeCells count="45">
    <mergeCell ref="K3:L3"/>
    <mergeCell ref="M5:M8"/>
    <mergeCell ref="A5:F5"/>
    <mergeCell ref="A6:F6"/>
    <mergeCell ref="A7:F7"/>
    <mergeCell ref="A8:F8"/>
    <mergeCell ref="B25:D25"/>
    <mergeCell ref="B26:D26"/>
    <mergeCell ref="A41:A46"/>
    <mergeCell ref="A3:D3"/>
    <mergeCell ref="E3:I3"/>
    <mergeCell ref="B20:D20"/>
    <mergeCell ref="B21:D21"/>
    <mergeCell ref="B22:D22"/>
    <mergeCell ref="B23:D23"/>
    <mergeCell ref="B24:D24"/>
    <mergeCell ref="B15:D15"/>
    <mergeCell ref="B16:D16"/>
    <mergeCell ref="B17:D17"/>
    <mergeCell ref="B18:D18"/>
    <mergeCell ref="B19:D19"/>
    <mergeCell ref="B10:D10"/>
    <mergeCell ref="B11:D11"/>
    <mergeCell ref="B12:D12"/>
    <mergeCell ref="B13:D13"/>
    <mergeCell ref="B14:D14"/>
    <mergeCell ref="B39:D39"/>
    <mergeCell ref="B27:D27"/>
    <mergeCell ref="B28:D28"/>
    <mergeCell ref="B29:D29"/>
    <mergeCell ref="B30:D30"/>
    <mergeCell ref="B31:D31"/>
    <mergeCell ref="B32:D32"/>
    <mergeCell ref="B33:D33"/>
    <mergeCell ref="B34:D34"/>
    <mergeCell ref="B35:D35"/>
    <mergeCell ref="B36:D36"/>
    <mergeCell ref="B37:D37"/>
    <mergeCell ref="B38:D38"/>
    <mergeCell ref="B46:D46"/>
    <mergeCell ref="B41:D41"/>
    <mergeCell ref="B42:D42"/>
    <mergeCell ref="B43:D43"/>
    <mergeCell ref="B44:D44"/>
    <mergeCell ref="B45:D45"/>
  </mergeCells>
  <phoneticPr fontId="3"/>
  <pageMargins left="0.70866141732283472" right="0.70866141732283472" top="0.74803149606299213" bottom="0.74803149606299213" header="0.31496062992125984" footer="0.31496062992125984"/>
  <pageSetup paperSize="9" scale="52" orientation="portrait"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23"/>
  <sheetViews>
    <sheetView view="pageBreakPreview" zoomScaleNormal="100" zoomScaleSheetLayoutView="100" workbookViewId="0">
      <selection activeCell="K22" sqref="K22"/>
    </sheetView>
  </sheetViews>
  <sheetFormatPr defaultColWidth="9" defaultRowHeight="13.2" x14ac:dyDescent="0.2"/>
  <cols>
    <col min="1" max="3" width="2.6640625" style="4" customWidth="1"/>
    <col min="4" max="5" width="10.6640625" style="4" customWidth="1"/>
    <col min="6" max="6" width="3.6640625" style="4" customWidth="1"/>
    <col min="7" max="7" width="10.6640625" style="4" hidden="1" customWidth="1"/>
    <col min="8" max="10" width="16.88671875" style="4" bestFit="1" customWidth="1"/>
    <col min="11" max="11" width="18.109375" style="4" bestFit="1" customWidth="1"/>
    <col min="12" max="12" width="8.6640625" style="4" customWidth="1"/>
    <col min="13" max="13" width="30.6640625" style="4" customWidth="1"/>
    <col min="14" max="14" width="5.6640625" style="4" customWidth="1"/>
    <col min="15" max="16384" width="9" style="4"/>
  </cols>
  <sheetData>
    <row r="1" spans="1:13" ht="18" customHeight="1" x14ac:dyDescent="0.2">
      <c r="A1" s="1" t="s">
        <v>88</v>
      </c>
      <c r="B1" s="2"/>
      <c r="C1" s="2"/>
      <c r="D1" s="2"/>
      <c r="E1" s="2"/>
      <c r="F1" s="3"/>
    </row>
    <row r="2" spans="1:13" ht="9.9" customHeight="1" thickBot="1" x14ac:dyDescent="0.25">
      <c r="F2" s="6"/>
    </row>
    <row r="3" spans="1:13" x14ac:dyDescent="0.2">
      <c r="A3" s="228" t="s">
        <v>180</v>
      </c>
      <c r="B3" s="229"/>
      <c r="C3" s="229"/>
      <c r="D3" s="229"/>
      <c r="E3" s="229"/>
      <c r="F3" s="230"/>
      <c r="G3" s="9" t="s">
        <v>113</v>
      </c>
      <c r="H3" s="9" t="s">
        <v>120</v>
      </c>
      <c r="I3" s="9" t="s">
        <v>3</v>
      </c>
      <c r="J3" s="9" t="s">
        <v>4</v>
      </c>
      <c r="K3" s="9" t="s">
        <v>5</v>
      </c>
      <c r="L3" s="9" t="s">
        <v>6</v>
      </c>
      <c r="M3" s="262" t="s">
        <v>89</v>
      </c>
    </row>
    <row r="4" spans="1:13" x14ac:dyDescent="0.2">
      <c r="A4" s="231" t="s">
        <v>181</v>
      </c>
      <c r="B4" s="232"/>
      <c r="C4" s="232"/>
      <c r="D4" s="232"/>
      <c r="E4" s="232"/>
      <c r="F4" s="233"/>
      <c r="G4" s="12"/>
      <c r="H4" s="12" t="s">
        <v>174</v>
      </c>
      <c r="I4" s="12" t="s">
        <v>175</v>
      </c>
      <c r="J4" s="12" t="s">
        <v>176</v>
      </c>
      <c r="K4" s="12" t="s">
        <v>177</v>
      </c>
      <c r="L4" s="12"/>
      <c r="M4" s="263"/>
    </row>
    <row r="5" spans="1:13" x14ac:dyDescent="0.2">
      <c r="A5" s="231" t="s">
        <v>182</v>
      </c>
      <c r="B5" s="232"/>
      <c r="C5" s="232"/>
      <c r="D5" s="232"/>
      <c r="E5" s="232"/>
      <c r="F5" s="233"/>
      <c r="G5" s="11" t="s">
        <v>114</v>
      </c>
      <c r="H5" s="158" t="s">
        <v>136</v>
      </c>
      <c r="I5" s="158" t="s">
        <v>133</v>
      </c>
      <c r="J5" s="158" t="s">
        <v>134</v>
      </c>
      <c r="K5" s="158" t="s">
        <v>135</v>
      </c>
      <c r="L5" s="12" t="s">
        <v>7</v>
      </c>
      <c r="M5" s="264"/>
    </row>
    <row r="6" spans="1:13" x14ac:dyDescent="0.2">
      <c r="A6" s="239" t="s">
        <v>183</v>
      </c>
      <c r="B6" s="240"/>
      <c r="C6" s="240"/>
      <c r="D6" s="240"/>
      <c r="E6" s="240"/>
      <c r="F6" s="241"/>
      <c r="G6" s="12" t="s">
        <v>8</v>
      </c>
      <c r="H6" s="12" t="s">
        <v>8</v>
      </c>
      <c r="I6" s="12" t="s">
        <v>9</v>
      </c>
      <c r="J6" s="12" t="s">
        <v>10</v>
      </c>
      <c r="K6" s="12" t="s">
        <v>11</v>
      </c>
      <c r="L6" s="13" t="s">
        <v>12</v>
      </c>
      <c r="M6" s="264"/>
    </row>
    <row r="7" spans="1:13" ht="27.9" customHeight="1" x14ac:dyDescent="0.2">
      <c r="A7" s="112" t="s">
        <v>90</v>
      </c>
      <c r="B7" s="47"/>
      <c r="C7" s="43"/>
      <c r="D7" s="42"/>
      <c r="E7" s="113"/>
      <c r="F7" s="114"/>
      <c r="G7" s="31">
        <f>SUM(G8:G11)</f>
        <v>0</v>
      </c>
      <c r="H7" s="31">
        <f>SUM(H8:H11)</f>
        <v>0</v>
      </c>
      <c r="I7" s="31">
        <f t="shared" ref="I7:K7" si="0">SUM(I8:I11)</f>
        <v>0</v>
      </c>
      <c r="J7" s="31">
        <f t="shared" si="0"/>
        <v>0</v>
      </c>
      <c r="K7" s="31">
        <f t="shared" si="0"/>
        <v>0</v>
      </c>
      <c r="L7" s="115" t="e">
        <f>(K7-H7)/H7*100</f>
        <v>#DIV/0!</v>
      </c>
      <c r="M7" s="59"/>
    </row>
    <row r="8" spans="1:13" ht="27.9" customHeight="1" x14ac:dyDescent="0.2">
      <c r="A8" s="116"/>
      <c r="B8" s="41" t="s">
        <v>91</v>
      </c>
      <c r="C8" s="42"/>
      <c r="D8" s="42"/>
      <c r="E8" s="42"/>
      <c r="F8" s="117" t="s">
        <v>53</v>
      </c>
      <c r="G8" s="31"/>
      <c r="H8" s="31"/>
      <c r="I8" s="31"/>
      <c r="J8" s="31"/>
      <c r="K8" s="31"/>
      <c r="L8" s="115"/>
      <c r="M8" s="59"/>
    </row>
    <row r="9" spans="1:13" ht="27.9" customHeight="1" x14ac:dyDescent="0.2">
      <c r="A9" s="116"/>
      <c r="B9" s="41" t="s">
        <v>92</v>
      </c>
      <c r="C9" s="47"/>
      <c r="D9" s="47"/>
      <c r="E9" s="47"/>
      <c r="F9" s="10" t="s">
        <v>73</v>
      </c>
      <c r="G9" s="118"/>
      <c r="H9" s="118"/>
      <c r="I9" s="118"/>
      <c r="J9" s="118"/>
      <c r="K9" s="118"/>
      <c r="L9" s="119"/>
      <c r="M9" s="120"/>
    </row>
    <row r="10" spans="1:13" ht="27.9" customHeight="1" x14ac:dyDescent="0.2">
      <c r="A10" s="116"/>
      <c r="B10" s="311" t="s">
        <v>125</v>
      </c>
      <c r="C10" s="312"/>
      <c r="D10" s="312"/>
      <c r="E10" s="312"/>
      <c r="F10" s="117" t="s">
        <v>93</v>
      </c>
      <c r="G10" s="31"/>
      <c r="H10" s="31"/>
      <c r="I10" s="31"/>
      <c r="J10" s="31"/>
      <c r="K10" s="31"/>
      <c r="L10" s="115"/>
      <c r="M10" s="32"/>
    </row>
    <row r="11" spans="1:13" ht="27.9" customHeight="1" x14ac:dyDescent="0.2">
      <c r="A11" s="116"/>
      <c r="B11" s="149" t="s">
        <v>111</v>
      </c>
      <c r="C11" s="150"/>
      <c r="D11" s="151"/>
      <c r="E11" s="151"/>
      <c r="F11" s="152" t="s">
        <v>94</v>
      </c>
      <c r="G11" s="153">
        <f>G12+G14</f>
        <v>0</v>
      </c>
      <c r="H11" s="153">
        <f>H12+H14</f>
        <v>0</v>
      </c>
      <c r="I11" s="153">
        <f t="shared" ref="I11:K11" si="1">I12+I14</f>
        <v>0</v>
      </c>
      <c r="J11" s="153">
        <f t="shared" si="1"/>
        <v>0</v>
      </c>
      <c r="K11" s="153">
        <f t="shared" si="1"/>
        <v>0</v>
      </c>
      <c r="L11" s="154"/>
      <c r="M11" s="155"/>
    </row>
    <row r="12" spans="1:13" ht="27.9" customHeight="1" x14ac:dyDescent="0.2">
      <c r="A12" s="116"/>
      <c r="B12" s="149"/>
      <c r="C12" s="156" t="s">
        <v>96</v>
      </c>
      <c r="D12" s="156"/>
      <c r="E12" s="151"/>
      <c r="F12" s="152" t="s">
        <v>84</v>
      </c>
      <c r="G12" s="153"/>
      <c r="H12" s="153"/>
      <c r="I12" s="153"/>
      <c r="J12" s="153"/>
      <c r="K12" s="153"/>
      <c r="L12" s="154"/>
      <c r="M12" s="157"/>
    </row>
    <row r="13" spans="1:13" ht="27.9" customHeight="1" x14ac:dyDescent="0.2">
      <c r="A13" s="116"/>
      <c r="B13" s="149"/>
      <c r="C13" s="156" t="s">
        <v>108</v>
      </c>
      <c r="D13" s="156"/>
      <c r="E13" s="151"/>
      <c r="F13" s="152" t="s">
        <v>109</v>
      </c>
      <c r="G13" s="153"/>
      <c r="H13" s="153"/>
      <c r="I13" s="153"/>
      <c r="J13" s="153"/>
      <c r="K13" s="153"/>
      <c r="L13" s="154"/>
      <c r="M13" s="157"/>
    </row>
    <row r="14" spans="1:13" ht="27.9" customHeight="1" x14ac:dyDescent="0.2">
      <c r="A14" s="116"/>
      <c r="B14" s="149"/>
      <c r="C14" s="156" t="s">
        <v>31</v>
      </c>
      <c r="D14" s="156"/>
      <c r="E14" s="156"/>
      <c r="F14" s="152" t="s">
        <v>110</v>
      </c>
      <c r="G14" s="153"/>
      <c r="H14" s="153"/>
      <c r="I14" s="153"/>
      <c r="J14" s="153"/>
      <c r="K14" s="153"/>
      <c r="L14" s="154"/>
      <c r="M14" s="155"/>
    </row>
    <row r="15" spans="1:13" ht="27.9" customHeight="1" thickBot="1" x14ac:dyDescent="0.25">
      <c r="A15" s="129" t="s">
        <v>95</v>
      </c>
      <c r="B15" s="313"/>
      <c r="C15" s="314"/>
      <c r="D15" s="313"/>
      <c r="E15" s="315"/>
      <c r="F15" s="316"/>
      <c r="G15" s="196">
        <f>G8+G9</f>
        <v>0</v>
      </c>
      <c r="H15" s="196"/>
      <c r="I15" s="196"/>
      <c r="J15" s="196"/>
      <c r="K15" s="196"/>
      <c r="L15" s="317"/>
      <c r="M15" s="318"/>
    </row>
    <row r="16" spans="1:13" ht="9.9" customHeight="1" x14ac:dyDescent="0.2">
      <c r="A16" s="121"/>
      <c r="B16" s="122"/>
      <c r="C16" s="122"/>
      <c r="D16" s="122"/>
      <c r="E16" s="122"/>
      <c r="F16" s="122"/>
      <c r="G16" s="123"/>
      <c r="H16" s="123"/>
      <c r="I16" s="123"/>
      <c r="J16" s="123"/>
      <c r="K16" s="123"/>
      <c r="L16" s="123"/>
      <c r="M16" s="124"/>
    </row>
    <row r="17" spans="1:13" ht="9.9" customHeight="1" thickBot="1" x14ac:dyDescent="0.25">
      <c r="A17" s="125"/>
      <c r="B17" s="126"/>
      <c r="C17" s="126"/>
      <c r="D17" s="126"/>
      <c r="E17" s="126"/>
      <c r="F17" s="126"/>
      <c r="G17" s="127"/>
      <c r="H17" s="127"/>
      <c r="I17" s="127"/>
      <c r="J17" s="127"/>
      <c r="K17" s="127"/>
      <c r="L17" s="127"/>
      <c r="M17" s="128"/>
    </row>
    <row r="18" spans="1:13" ht="30" customHeight="1" thickBot="1" x14ac:dyDescent="0.25">
      <c r="A18" s="55" t="s">
        <v>19</v>
      </c>
      <c r="B18" s="21"/>
      <c r="C18" s="21"/>
      <c r="D18" s="21"/>
      <c r="E18" s="21" t="s">
        <v>20</v>
      </c>
      <c r="F18" s="57"/>
      <c r="G18" s="58" t="e">
        <f>+#REF!-#REF!</f>
        <v>#REF!</v>
      </c>
      <c r="H18" s="58" t="e">
        <f>+#REF!-#REF!</f>
        <v>#REF!</v>
      </c>
      <c r="I18" s="58" t="e">
        <f>+#REF!-#REF!</f>
        <v>#REF!</v>
      </c>
      <c r="J18" s="58" t="e">
        <f>+#REF!-#REF!</f>
        <v>#REF!</v>
      </c>
      <c r="K18" s="58" t="e">
        <f>+#REF!-#REF!</f>
        <v>#REF!</v>
      </c>
      <c r="L18" s="58" t="e">
        <f t="shared" ref="L18" si="2">IF(G18=0,"-",+(K18-G18)/G18*100)</f>
        <v>#REF!</v>
      </c>
      <c r="M18" s="54"/>
    </row>
    <row r="19" spans="1:13" ht="15" customHeight="1" x14ac:dyDescent="0.2">
      <c r="A19" s="4" t="s">
        <v>123</v>
      </c>
    </row>
    <row r="20" spans="1:13" ht="15" customHeight="1" x14ac:dyDescent="0.2">
      <c r="A20" s="4" t="s">
        <v>124</v>
      </c>
    </row>
    <row r="21" spans="1:13" ht="15" customHeight="1" x14ac:dyDescent="0.2">
      <c r="A21" s="159" t="s">
        <v>104</v>
      </c>
    </row>
    <row r="22" spans="1:13" ht="15" customHeight="1" x14ac:dyDescent="0.2">
      <c r="A22" s="4" t="s">
        <v>213</v>
      </c>
    </row>
    <row r="23" spans="1:13" ht="18" customHeight="1" x14ac:dyDescent="0.2"/>
  </sheetData>
  <mergeCells count="6">
    <mergeCell ref="M3:M6"/>
    <mergeCell ref="B10:E10"/>
    <mergeCell ref="A3:F3"/>
    <mergeCell ref="A4:F4"/>
    <mergeCell ref="A5:F5"/>
    <mergeCell ref="A6:F6"/>
  </mergeCells>
  <phoneticPr fontId="3"/>
  <pageMargins left="0.70866141732283472" right="0.70866141732283472" top="0.74803149606299213" bottom="0.74803149606299213" header="0.31496062992125984" footer="0.31496062992125984"/>
  <pageSetup paperSize="9" scale="60"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2</vt:i4>
      </vt:variant>
    </vt:vector>
  </HeadingPairs>
  <TitlesOfParts>
    <vt:vector size="7" baseType="lpstr">
      <vt:lpstr>付加価値額の試算</vt:lpstr>
      <vt:lpstr>農業経営の現状と今後の販売計画</vt:lpstr>
      <vt:lpstr>農業原価（売上原価）計算書</vt:lpstr>
      <vt:lpstr>一般管理費</vt:lpstr>
      <vt:lpstr>雑収入明細</vt:lpstr>
      <vt:lpstr>雑収入明細!Print_Area</vt:lpstr>
      <vt:lpstr>付加価値額の試算!Print_Area</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U0532</dc:creator>
  <cp:lastModifiedBy>U0532</cp:lastModifiedBy>
  <cp:lastPrinted>2024-12-05T08:13:41Z</cp:lastPrinted>
  <dcterms:created xsi:type="dcterms:W3CDTF">2018-06-05T02:16:34Z</dcterms:created>
  <dcterms:modified xsi:type="dcterms:W3CDTF">2025-12-03T00:40:10Z</dcterms:modified>
</cp:coreProperties>
</file>